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codeName="ThisWorkbook" defaultThemeVersion="124226"/>
  <mc:AlternateContent xmlns:mc="http://schemas.openxmlformats.org/markup-compatibility/2006">
    <mc:Choice Requires="x15">
      <x15ac:absPath xmlns:x15ac="http://schemas.microsoft.com/office/spreadsheetml/2010/11/ac" url="C:\Users\s.bhandari3.SCI\Desktop\"/>
    </mc:Choice>
  </mc:AlternateContent>
  <xr:revisionPtr revIDLastSave="0" documentId="8_{49A48AAA-6B1C-4F62-AF4A-524558100E17}" xr6:coauthVersionLast="40" xr6:coauthVersionMax="40" xr10:uidLastSave="{00000000-0000-0000-0000-000000000000}"/>
  <workbookProtection lockStructure="1"/>
  <bookViews>
    <workbookView xWindow="-120" yWindow="-120" windowWidth="20730" windowHeight="11160" firstSheet="1" activeTab="1" xr2:uid="{00000000-000D-0000-FFFF-FFFF00000000}"/>
  </bookViews>
  <sheets>
    <sheet name="master" sheetId="1" state="hidden" r:id="rId1"/>
    <sheet name="Form" sheetId="2" r:id="rId2"/>
    <sheet name="Report" sheetId="3" r:id="rId3"/>
    <sheet name="Instructions" sheetId="4" r:id="rId4"/>
  </sheets>
  <definedNames>
    <definedName name="_xlnm._FilterDatabase" localSheetId="0" hidden="1">master!$A$1:$B$1</definedName>
    <definedName name="_xlnm._FilterDatabase" localSheetId="2" hidden="1">Report!$A$10:$B$33</definedName>
    <definedName name="achham">master!$B$2:$B$11</definedName>
    <definedName name="AGE">master!$S$2:$S$11</definedName>
    <definedName name="age_vars">master!$G$2:$G$4</definedName>
    <definedName name="arghakhanchi">master!$B$78:$B$83</definedName>
    <definedName name="baglung">master!$B$120:$B$129</definedName>
    <definedName name="baitadi">master!$B$130:$B$139</definedName>
    <definedName name="bajhang">master!$B$140:$B$151</definedName>
    <definedName name="bajura">master!$B$152:$B$160</definedName>
    <definedName name="banke">master!$B$161:$B$168</definedName>
    <definedName name="bara">master!$B$169:$B$183</definedName>
    <definedName name="bardiya">master!$B$184:$B$191</definedName>
    <definedName name="bhaktapur">master!$B$192:$B$195</definedName>
    <definedName name="bhojpur">master!$B$196:$B$204</definedName>
    <definedName name="chitwan">master!$B$205:$B$211</definedName>
    <definedName name="Cholera">master!$T$2:$T$11</definedName>
    <definedName name="dadeldhura">master!$B$212:$B$218</definedName>
    <definedName name="dailekh">master!$B$219:$B$229</definedName>
    <definedName name="dang">master!$B$230:$B$239</definedName>
    <definedName name="darchula">master!$B$240:$B$248</definedName>
    <definedName name="Dengue">master!$U$2:$U$11</definedName>
    <definedName name="dhading">master!$B$249:$B$261</definedName>
    <definedName name="dhankuta">master!$B$262:$B$268</definedName>
    <definedName name="dhanusha">master!$B$269:$B$285</definedName>
    <definedName name="Diag_Cholera">master!$T$16:$T$18</definedName>
    <definedName name="Diag_Dengue">master!$U$16:$U$18</definedName>
    <definedName name="Diag_Kalaazar">master!$V$16:$V$18</definedName>
    <definedName name="Diag_MalariaFalciparum">master!$X$16:$X$18</definedName>
    <definedName name="Diag_MalariaVivax">master!$W$16:$W$18</definedName>
    <definedName name="Diag_NA">master!$S$16:$S$18</definedName>
    <definedName name="Diag_Other">master!$Y$16:$Y$18</definedName>
    <definedName name="diagnosis">master!$L$2:$L$4</definedName>
    <definedName name="disease">master!$J$2:$J$30</definedName>
    <definedName name="districts">master!$D$2:$D$79</definedName>
    <definedName name="dolakha">master!$B$286:$B$294</definedName>
    <definedName name="dolpa">master!$B$295:$B$302</definedName>
    <definedName name="doti">master!$B$303:$B$311</definedName>
    <definedName name="gorkha">master!$B$312:$B$322</definedName>
    <definedName name="gulmi">master!$B$323:$B$334</definedName>
    <definedName name="humla">master!$B$335:$B$342</definedName>
    <definedName name="ilam">master!$B$343:$B$352</definedName>
    <definedName name="jajarkot">master!$B$353:$B$359</definedName>
    <definedName name="jhapa">master!$B$360:$B$374</definedName>
    <definedName name="jumla">master!$B$375:$B$382</definedName>
    <definedName name="kailali">master!$B$396:$B$408</definedName>
    <definedName name="Kalaazar">master!$V$2:$V$11</definedName>
    <definedName name="kalikot">master!$B$409:$B$417</definedName>
    <definedName name="kanchanpur">master!$B$418:$B$427</definedName>
    <definedName name="kapilbastu">master!$B$428:$B$437</definedName>
    <definedName name="kaski">master!$B$438:$B$442</definedName>
    <definedName name="kathmandu">master!$B$443:$B$453</definedName>
    <definedName name="kavrepalanchok">master!$B$383:$B$395</definedName>
    <definedName name="khotang">master!$B$454:$B$463</definedName>
    <definedName name="labreport">master!$M$2:$M$9</definedName>
    <definedName name="labresult">master!$N$2:$N$9</definedName>
    <definedName name="lalitpur">master!$B$464:$B$469</definedName>
    <definedName name="lamjung">master!$B$470:$B$477</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ahottari">master!$B$478:$B$492</definedName>
    <definedName name="makawanpur">master!$B$493:$B$502</definedName>
    <definedName name="MalariaFalciparum">master!$X$2:$X$11</definedName>
    <definedName name="MalariaVivax">master!$W$2:$W$11</definedName>
    <definedName name="manang">master!$B$503:$B$506</definedName>
    <definedName name="Method_NA">master!$S$2:$S$11</definedName>
    <definedName name="morang">master!$B$507:$B$523</definedName>
    <definedName name="mugu">master!$B$524:$B$527</definedName>
    <definedName name="mustang">master!$B$528:$B$532</definedName>
    <definedName name="myagdi">master!$B$533:$B$538</definedName>
    <definedName name="NA">master!$S$2:$S$11</definedName>
    <definedName name="nawalparasi">master!$B$539:$B$553</definedName>
    <definedName name="nawalparasi_east">master!$B$554:$B$568</definedName>
    <definedName name="nuwakot">master!$B$569:$B$580</definedName>
    <definedName name="okhaldhunga">master!$B$581:$B$588</definedName>
    <definedName name="Other">master!$Y$2:$Y$11</definedName>
    <definedName name="outcome">master!$O$2:$O$9</definedName>
    <definedName name="palpa">master!$B$589:$B$598</definedName>
    <definedName name="panchthar">master!$B$599:$B$606</definedName>
    <definedName name="parbat">master!$B$607:$B$613</definedName>
    <definedName name="parsa">master!$B$614:$B$626</definedName>
    <definedName name="_xlnm.Print_Area" localSheetId="3">Instructions!$A$1:$G$30</definedName>
    <definedName name="_xlnm.Print_Area" localSheetId="2">Report!$A$5:$U$32</definedName>
    <definedName name="provinces">master!$AD$2:$AD$8</definedName>
    <definedName name="pyuthan">master!$B$627:$B$635</definedName>
    <definedName name="ramechhap">master!$B$636:$B$643</definedName>
    <definedName name="rasuwa">master!$B$644:$B$648</definedName>
    <definedName name="rautahat">master!$B$649:$B$664</definedName>
    <definedName name="Result_Both">master!$AB$16:$AB$17</definedName>
    <definedName name="Result_Confirm">master!$AA$16:$AA$17</definedName>
    <definedName name="rolpa">master!$B$665:$B$674</definedName>
    <definedName name="rukum">master!$B$675:$B$683</definedName>
    <definedName name="rukum_west">master!$B$684:$B$692</definedName>
    <definedName name="rupandehi">master!$B$693:$B$708</definedName>
    <definedName name="salyan">master!$B$709:$B$718</definedName>
    <definedName name="sankhuwasabha">master!$B$719:$B$728</definedName>
    <definedName name="saptari">master!$B$729:$B$745</definedName>
    <definedName name="sarlahi">master!$B$746:$B$762</definedName>
    <definedName name="sex">master!$H$2:$H$4</definedName>
    <definedName name="sindhuli">master!$B$763:$B$771</definedName>
    <definedName name="sindhupalchok">master!$B$772:$B$784</definedName>
    <definedName name="siraha">master!$B$785:$B$799</definedName>
    <definedName name="sites">master!$R$2:$R$86</definedName>
    <definedName name="solukhumbu">master!$B$800:$B$807</definedName>
    <definedName name="Status">#REF!</definedName>
    <definedName name="sunsari">master!$B$808:$B$819</definedName>
    <definedName name="surkhet">master!$B$820:$B$828</definedName>
    <definedName name="syangja">master!$B$829:$B$839</definedName>
    <definedName name="tanahu">master!$B$840:$B$849</definedName>
    <definedName name="taplejung">master!$B$850:$B$858</definedName>
    <definedName name="terhathum">master!$B$859:$B$864</definedName>
    <definedName name="type">master!$F$2:$F$4</definedName>
    <definedName name="udaypur">master!$B$865:$B$872</definedName>
    <definedName name="vdc_col">#REF!</definedName>
    <definedName name="vdc_header">#REF!</definedName>
    <definedName name="wards">master!$I$2:$I$41</definedName>
    <definedName name="weeks">master!$E$2:$E$53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6" i="3" l="1"/>
  <c r="J13" i="2" l="1"/>
  <c r="J12" i="2"/>
  <c r="F2" i="3"/>
  <c r="A7" i="3" s="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3" i="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2" i="1"/>
  <c r="B31" i="3" l="1"/>
  <c r="B25" i="3"/>
  <c r="B26" i="3"/>
  <c r="B27" i="3"/>
  <c r="B28" i="3"/>
  <c r="B29" i="3"/>
  <c r="B30" i="3"/>
  <c r="B21" i="3"/>
  <c r="B22" i="3"/>
  <c r="B23" i="3"/>
  <c r="B24" i="3"/>
  <c r="B12" i="3"/>
  <c r="B13" i="3"/>
  <c r="B14" i="3"/>
  <c r="B15" i="3"/>
  <c r="B16" i="3"/>
  <c r="B17" i="3"/>
  <c r="B18" i="3"/>
  <c r="B19" i="3"/>
  <c r="B20" i="3"/>
  <c r="B11" i="3"/>
  <c r="U2" i="3" l="1"/>
  <c r="H27" i="3" l="1"/>
  <c r="O18" i="3"/>
  <c r="E21" i="3"/>
  <c r="I25" i="3"/>
  <c r="S24" i="3"/>
  <c r="I21" i="3"/>
  <c r="F25" i="3"/>
  <c r="Q23" i="3"/>
  <c r="F27" i="3"/>
  <c r="T25" i="3"/>
  <c r="J14" i="3"/>
  <c r="O13" i="3"/>
  <c r="D21" i="3"/>
  <c r="R31" i="3"/>
  <c r="D30" i="3"/>
  <c r="S28" i="3"/>
  <c r="J20" i="3"/>
  <c r="R11" i="3"/>
  <c r="E26" i="3"/>
  <c r="N15" i="3"/>
  <c r="O31" i="3"/>
  <c r="T31" i="3"/>
  <c r="S14" i="3"/>
  <c r="J15" i="3"/>
  <c r="C12" i="3"/>
  <c r="I30" i="3"/>
  <c r="O12" i="3"/>
  <c r="F16" i="3"/>
  <c r="J24" i="3"/>
  <c r="H30" i="3"/>
  <c r="H12" i="3"/>
  <c r="T27" i="3"/>
  <c r="Q20" i="3"/>
  <c r="E27" i="3"/>
  <c r="I28" i="3"/>
  <c r="I11" i="3"/>
  <c r="G26" i="3"/>
  <c r="T16" i="3"/>
  <c r="H25" i="3"/>
  <c r="J13" i="3"/>
  <c r="F26" i="3"/>
  <c r="P18" i="3"/>
  <c r="P20" i="3"/>
  <c r="E16" i="3"/>
  <c r="Q28" i="3"/>
  <c r="N27" i="3"/>
  <c r="E31" i="3"/>
  <c r="N29" i="3"/>
  <c r="D31" i="3"/>
  <c r="D28" i="3"/>
  <c r="C14" i="3"/>
  <c r="Q30" i="3"/>
  <c r="S20" i="3"/>
  <c r="T21" i="3"/>
  <c r="E13" i="3"/>
  <c r="O25" i="3"/>
  <c r="F14" i="3"/>
  <c r="C30" i="3"/>
  <c r="T26" i="3"/>
  <c r="C27" i="3"/>
  <c r="N18" i="3"/>
  <c r="E20" i="3"/>
  <c r="R26" i="3"/>
  <c r="E30" i="3"/>
  <c r="Q24" i="3"/>
  <c r="E22" i="3"/>
  <c r="F15" i="3"/>
  <c r="O20" i="3"/>
  <c r="G15" i="3"/>
  <c r="O24" i="3"/>
  <c r="Q16" i="3"/>
  <c r="O11" i="3"/>
  <c r="N17" i="3"/>
  <c r="R21" i="3"/>
  <c r="S21" i="3"/>
  <c r="I15" i="3"/>
  <c r="F29" i="3"/>
  <c r="D15" i="3"/>
  <c r="T30" i="3"/>
  <c r="E28" i="3"/>
  <c r="T18" i="3"/>
  <c r="S22" i="3"/>
  <c r="F11" i="3"/>
  <c r="N31" i="3"/>
  <c r="N21" i="3"/>
  <c r="S11" i="3"/>
  <c r="C18" i="3"/>
  <c r="Q18" i="3"/>
  <c r="Q11" i="3"/>
  <c r="H22" i="3"/>
  <c r="N30" i="3"/>
  <c r="T23" i="3"/>
  <c r="I23" i="3"/>
  <c r="J31" i="3"/>
  <c r="F19" i="3"/>
  <c r="E15" i="3"/>
  <c r="O22" i="3"/>
  <c r="G29" i="3"/>
  <c r="I16" i="3"/>
  <c r="C28" i="3"/>
  <c r="C29" i="3"/>
  <c r="F22" i="3"/>
  <c r="Q22" i="3"/>
  <c r="H21" i="3"/>
  <c r="J11" i="3"/>
  <c r="Q29" i="3"/>
  <c r="S27" i="3"/>
  <c r="O21" i="3"/>
  <c r="N19" i="3"/>
  <c r="P28" i="3"/>
  <c r="D11" i="3"/>
  <c r="P21" i="3"/>
  <c r="H11" i="3"/>
  <c r="D17" i="3"/>
  <c r="P11" i="3"/>
  <c r="J28" i="3"/>
  <c r="C11" i="3"/>
  <c r="O19" i="3"/>
  <c r="D13" i="3"/>
  <c r="P14" i="3"/>
  <c r="H15" i="3"/>
  <c r="F13" i="3"/>
  <c r="F12" i="3"/>
  <c r="R28" i="3"/>
  <c r="R29" i="3"/>
  <c r="D19" i="3"/>
  <c r="I31" i="3"/>
  <c r="C24" i="3"/>
  <c r="G17" i="3"/>
  <c r="I17" i="3"/>
  <c r="E24" i="3"/>
  <c r="N16" i="3"/>
  <c r="Q21" i="3"/>
  <c r="I18" i="3"/>
  <c r="D24" i="3"/>
  <c r="J30" i="3"/>
  <c r="T15" i="3"/>
  <c r="H31" i="3"/>
  <c r="D27" i="3"/>
  <c r="S31" i="3"/>
  <c r="P17" i="3"/>
  <c r="F30" i="3"/>
  <c r="J27" i="3"/>
  <c r="F17" i="3"/>
  <c r="N26" i="3"/>
  <c r="F24" i="3"/>
  <c r="D23" i="3"/>
  <c r="R18" i="3"/>
  <c r="O26" i="3"/>
  <c r="C22" i="3"/>
  <c r="T20" i="3"/>
  <c r="R17" i="3"/>
  <c r="D29" i="3"/>
  <c r="Q27" i="3"/>
  <c r="R16" i="3"/>
  <c r="R15" i="3"/>
  <c r="N11" i="3"/>
  <c r="G25" i="3"/>
  <c r="O27" i="3"/>
  <c r="O16" i="3"/>
  <c r="D25" i="3"/>
  <c r="G24" i="3"/>
  <c r="R24" i="3"/>
  <c r="I24" i="3"/>
  <c r="C13" i="3"/>
  <c r="D12" i="3"/>
  <c r="G11" i="3"/>
  <c r="J19" i="3"/>
  <c r="C19" i="3"/>
  <c r="G18" i="3"/>
  <c r="D26" i="3"/>
  <c r="H29" i="3"/>
  <c r="R20" i="3"/>
  <c r="H23" i="3"/>
  <c r="O14" i="3"/>
  <c r="T12" i="3"/>
  <c r="G21" i="3"/>
  <c r="G19" i="3"/>
  <c r="D16" i="3"/>
  <c r="G22" i="3"/>
  <c r="C16" i="3"/>
  <c r="Q26" i="3"/>
  <c r="E17" i="3"/>
  <c r="S29" i="3"/>
  <c r="H17" i="3"/>
  <c r="N22" i="3"/>
  <c r="G27" i="3"/>
  <c r="J17" i="3"/>
  <c r="C31" i="3"/>
  <c r="G12" i="3"/>
  <c r="J16" i="3"/>
  <c r="R13" i="3"/>
  <c r="P12" i="3"/>
  <c r="S17" i="3"/>
  <c r="R22" i="3"/>
  <c r="T13" i="3"/>
  <c r="S26" i="3"/>
  <c r="I14" i="3"/>
  <c r="T22" i="3"/>
  <c r="T11" i="3"/>
  <c r="P31" i="3"/>
  <c r="Q19" i="3"/>
  <c r="T28" i="3"/>
  <c r="P26" i="3"/>
  <c r="S18" i="3"/>
  <c r="P24" i="3"/>
  <c r="Q15" i="3"/>
  <c r="F23" i="3"/>
  <c r="H13" i="3"/>
  <c r="R14" i="3"/>
  <c r="Q31" i="3"/>
  <c r="T29" i="3"/>
  <c r="H14" i="3"/>
  <c r="I29" i="3"/>
  <c r="T24" i="3"/>
  <c r="N24" i="3"/>
  <c r="R19" i="3"/>
  <c r="R12" i="3"/>
  <c r="F31" i="3"/>
  <c r="D22" i="3"/>
  <c r="G14" i="3"/>
  <c r="T14" i="3"/>
  <c r="N12" i="3"/>
  <c r="S19" i="3"/>
  <c r="E14" i="3"/>
  <c r="N23" i="3"/>
  <c r="J29" i="3"/>
  <c r="C25" i="3"/>
  <c r="N25" i="3"/>
  <c r="C21" i="3"/>
  <c r="C20" i="3"/>
  <c r="Q17" i="3"/>
  <c r="C26" i="3"/>
  <c r="E19" i="3"/>
  <c r="N14" i="3"/>
  <c r="G31" i="3"/>
  <c r="H18" i="3"/>
  <c r="P25" i="3"/>
  <c r="S13" i="3"/>
  <c r="E29" i="3"/>
  <c r="J18" i="3"/>
  <c r="G28" i="3"/>
  <c r="G20" i="3"/>
  <c r="D20" i="3"/>
  <c r="H28" i="3"/>
  <c r="S12" i="3"/>
  <c r="O28" i="3"/>
  <c r="J22" i="3"/>
  <c r="P27" i="3"/>
  <c r="E11" i="3"/>
  <c r="T17" i="3"/>
  <c r="J21" i="3"/>
  <c r="T19" i="3"/>
  <c r="E23" i="3"/>
  <c r="I20" i="3"/>
  <c r="E25" i="3"/>
  <c r="G23" i="3"/>
  <c r="J26" i="3"/>
  <c r="N13" i="3"/>
  <c r="J12" i="3"/>
  <c r="R30" i="3"/>
  <c r="G30" i="3"/>
  <c r="H20" i="3"/>
  <c r="H26" i="3"/>
  <c r="D14" i="3"/>
  <c r="J25" i="3"/>
  <c r="Q25" i="3"/>
  <c r="S30" i="3"/>
  <c r="H16" i="3"/>
  <c r="O23" i="3"/>
  <c r="E12" i="3"/>
  <c r="Q14" i="3"/>
  <c r="R23" i="3"/>
  <c r="R27" i="3"/>
  <c r="D18" i="3"/>
  <c r="R25" i="3"/>
  <c r="S23" i="3"/>
  <c r="I12" i="3"/>
  <c r="I26" i="3"/>
  <c r="P22" i="3"/>
  <c r="P16" i="3"/>
  <c r="O17" i="3"/>
  <c r="F28" i="3"/>
  <c r="N28" i="3"/>
  <c r="U28" i="3" s="1"/>
  <c r="H19" i="3"/>
  <c r="F18" i="3"/>
  <c r="O30" i="3"/>
  <c r="P15" i="3"/>
  <c r="F21" i="3"/>
  <c r="H24" i="3"/>
  <c r="I27" i="3"/>
  <c r="C15" i="3"/>
  <c r="K15" i="3" s="1"/>
  <c r="I13" i="3"/>
  <c r="G13" i="3"/>
  <c r="I22" i="3"/>
  <c r="J23" i="3"/>
  <c r="O29" i="3"/>
  <c r="C23" i="3"/>
  <c r="E18" i="3"/>
  <c r="P13" i="3"/>
  <c r="P23" i="3"/>
  <c r="F20" i="3"/>
  <c r="P29" i="3"/>
  <c r="S16" i="3"/>
  <c r="P30" i="3"/>
  <c r="S15" i="3"/>
  <c r="G16" i="3"/>
  <c r="I19" i="3"/>
  <c r="C17" i="3"/>
  <c r="P19" i="3"/>
  <c r="N20" i="3"/>
  <c r="U20" i="3" s="1"/>
  <c r="O15" i="3"/>
  <c r="Q12" i="3"/>
  <c r="Q13" i="3"/>
  <c r="S25" i="3"/>
  <c r="K23" i="3" l="1"/>
  <c r="K21" i="3"/>
  <c r="L14" i="3"/>
  <c r="K17" i="3"/>
  <c r="E32" i="3"/>
  <c r="U24" i="3"/>
  <c r="L20" i="3"/>
  <c r="K25" i="3"/>
  <c r="L22" i="3"/>
  <c r="T32" i="3"/>
  <c r="U16" i="3"/>
  <c r="K24" i="3"/>
  <c r="K28" i="3"/>
  <c r="U31" i="3"/>
  <c r="O32" i="3"/>
  <c r="K27" i="3"/>
  <c r="U29" i="3"/>
  <c r="I32" i="3"/>
  <c r="U15" i="3"/>
  <c r="L18" i="3"/>
  <c r="U13" i="3"/>
  <c r="U14" i="3"/>
  <c r="K20" i="3"/>
  <c r="U12" i="3"/>
  <c r="L16" i="3"/>
  <c r="L26" i="3"/>
  <c r="G32" i="3"/>
  <c r="L23" i="3"/>
  <c r="M23" i="3" s="1"/>
  <c r="L27" i="3"/>
  <c r="L24" i="3"/>
  <c r="L13" i="3"/>
  <c r="P32" i="3"/>
  <c r="L11" i="3"/>
  <c r="D32" i="3"/>
  <c r="U30" i="3"/>
  <c r="K18" i="3"/>
  <c r="M18" i="3" s="1"/>
  <c r="F32" i="3"/>
  <c r="K14" i="3"/>
  <c r="M14" i="3" s="1"/>
  <c r="L30" i="3"/>
  <c r="U23" i="3"/>
  <c r="U22" i="3"/>
  <c r="L12" i="3"/>
  <c r="K22" i="3"/>
  <c r="L19" i="3"/>
  <c r="L17" i="3"/>
  <c r="S32" i="3"/>
  <c r="L15" i="3"/>
  <c r="M15" i="3" s="1"/>
  <c r="K30" i="3"/>
  <c r="L28" i="3"/>
  <c r="U27" i="3"/>
  <c r="R32" i="3"/>
  <c r="K26" i="3"/>
  <c r="U25" i="3"/>
  <c r="K31" i="3"/>
  <c r="K16" i="3"/>
  <c r="K19" i="3"/>
  <c r="M19" i="3" s="1"/>
  <c r="K13" i="3"/>
  <c r="L25" i="3"/>
  <c r="N32" i="3"/>
  <c r="U11" i="3"/>
  <c r="L29" i="3"/>
  <c r="U26" i="3"/>
  <c r="C32" i="3"/>
  <c r="K11" i="3"/>
  <c r="H32" i="3"/>
  <c r="U19" i="3"/>
  <c r="J32" i="3"/>
  <c r="K29" i="3"/>
  <c r="Q32" i="3"/>
  <c r="U21" i="3"/>
  <c r="U17" i="3"/>
  <c r="U18" i="3"/>
  <c r="L31" i="3"/>
  <c r="K12" i="3"/>
  <c r="M12" i="3" s="1"/>
  <c r="L21" i="3"/>
  <c r="M21" i="3" s="1"/>
  <c r="M17" i="3" l="1"/>
  <c r="M20" i="3"/>
  <c r="M16" i="3"/>
  <c r="M22" i="3"/>
  <c r="M31" i="3"/>
  <c r="M29" i="3"/>
  <c r="M27" i="3"/>
  <c r="L32" i="3"/>
  <c r="M28" i="3"/>
  <c r="K32" i="3"/>
  <c r="M11" i="3"/>
  <c r="U32" i="3"/>
  <c r="M26" i="3"/>
  <c r="M30" i="3"/>
  <c r="M24" i="3"/>
  <c r="M25" i="3"/>
  <c r="M13" i="3"/>
  <c r="M32" i="3" l="1"/>
</calcChain>
</file>

<file path=xl/sharedStrings.xml><?xml version="1.0" encoding="utf-8"?>
<sst xmlns="http://schemas.openxmlformats.org/spreadsheetml/2006/main" count="1949" uniqueCount="1035">
  <si>
    <t>Achham</t>
  </si>
  <si>
    <t>Arghakhanchi</t>
  </si>
  <si>
    <t>Nuwakot</t>
  </si>
  <si>
    <t>Baglung</t>
  </si>
  <si>
    <t>Baglung Municipality</t>
  </si>
  <si>
    <t>Salyan</t>
  </si>
  <si>
    <t>Baitadi</t>
  </si>
  <si>
    <t>Bajhang</t>
  </si>
  <si>
    <t>Bajura</t>
  </si>
  <si>
    <t>Banke</t>
  </si>
  <si>
    <t>Udayapur</t>
  </si>
  <si>
    <t>Bara</t>
  </si>
  <si>
    <t>Bardiya</t>
  </si>
  <si>
    <t>Gulariya Municipality</t>
  </si>
  <si>
    <t>Bhaktapur</t>
  </si>
  <si>
    <t>Bhaktapur Municipality</t>
  </si>
  <si>
    <t>Madhyapur Thimi Municipality</t>
  </si>
  <si>
    <t>Bhojpur</t>
  </si>
  <si>
    <t>Chitawan</t>
  </si>
  <si>
    <t>Ratnanagar Municipality</t>
  </si>
  <si>
    <t>Dadeldhura</t>
  </si>
  <si>
    <t>Dailekh</t>
  </si>
  <si>
    <t>Narayan Municipality</t>
  </si>
  <si>
    <t>Dang</t>
  </si>
  <si>
    <t>Darchula</t>
  </si>
  <si>
    <t>Dhading</t>
  </si>
  <si>
    <t>Dhankuta</t>
  </si>
  <si>
    <t>Dhankuta Municipality</t>
  </si>
  <si>
    <t>Dhanusha</t>
  </si>
  <si>
    <t>Dolakha</t>
  </si>
  <si>
    <t>Dolpa</t>
  </si>
  <si>
    <t>Doti</t>
  </si>
  <si>
    <t>Dipayal Silgadhi Municipality</t>
  </si>
  <si>
    <t>Gorkha</t>
  </si>
  <si>
    <t>Gulmi</t>
  </si>
  <si>
    <t>Humla</t>
  </si>
  <si>
    <t>Ilam</t>
  </si>
  <si>
    <t>Ilam Municipality</t>
  </si>
  <si>
    <t>Jajarkot</t>
  </si>
  <si>
    <t>Jhapa</t>
  </si>
  <si>
    <t>Bhadrapur Municipality</t>
  </si>
  <si>
    <t>Damak Municipality</t>
  </si>
  <si>
    <t>Mechinagar Municipality</t>
  </si>
  <si>
    <t>Jumla</t>
  </si>
  <si>
    <t>Kabhrepalanchok</t>
  </si>
  <si>
    <t>Banepa Municipality</t>
  </si>
  <si>
    <t>Dhulikhel Municipality</t>
  </si>
  <si>
    <t>Panauti Municipality</t>
  </si>
  <si>
    <t>Kailali</t>
  </si>
  <si>
    <t>Tikapur Municipality</t>
  </si>
  <si>
    <t>Kalikot</t>
  </si>
  <si>
    <t>Kanchanpur</t>
  </si>
  <si>
    <t>Mahendranagar Municipality</t>
  </si>
  <si>
    <t>Kapilbastu</t>
  </si>
  <si>
    <t>Kapilbastu Municipality</t>
  </si>
  <si>
    <t>Kaski</t>
  </si>
  <si>
    <t>Kathmandu</t>
  </si>
  <si>
    <t>Kathmandu Metropolitan</t>
  </si>
  <si>
    <t>Kirtipur Municipality</t>
  </si>
  <si>
    <t>Khotang</t>
  </si>
  <si>
    <t>Lalitpur</t>
  </si>
  <si>
    <t>Lamjung</t>
  </si>
  <si>
    <t>Mahottari</t>
  </si>
  <si>
    <t>Jaleshwor Municipality</t>
  </si>
  <si>
    <t>Makawanpur</t>
  </si>
  <si>
    <t>Manang</t>
  </si>
  <si>
    <t>Morang</t>
  </si>
  <si>
    <t>Biratnagar Sub Metropolitan</t>
  </si>
  <si>
    <t>Mugu</t>
  </si>
  <si>
    <t>Mustang</t>
  </si>
  <si>
    <t>Myagdi</t>
  </si>
  <si>
    <t>Nawalparasi</t>
  </si>
  <si>
    <t>Ramgram Municipality</t>
  </si>
  <si>
    <t>Bidur Municipality</t>
  </si>
  <si>
    <t>Okhaldhunga</t>
  </si>
  <si>
    <t>Palpa</t>
  </si>
  <si>
    <t>Tansen Municipality</t>
  </si>
  <si>
    <t>Panchthar</t>
  </si>
  <si>
    <t>Parbat</t>
  </si>
  <si>
    <t>Parsa</t>
  </si>
  <si>
    <t>Pyuthan</t>
  </si>
  <si>
    <t>Ramechhap</t>
  </si>
  <si>
    <t>Rasuwa</t>
  </si>
  <si>
    <t>Rautahat</t>
  </si>
  <si>
    <t>Gaur Municipality</t>
  </si>
  <si>
    <t>Rolpa</t>
  </si>
  <si>
    <t>Rukum</t>
  </si>
  <si>
    <t>Rupandehi</t>
  </si>
  <si>
    <t>Sankhuwasabha</t>
  </si>
  <si>
    <t>Saptari</t>
  </si>
  <si>
    <t>Sarlahi</t>
  </si>
  <si>
    <t>Sindhuli</t>
  </si>
  <si>
    <t>Sindhupalchok</t>
  </si>
  <si>
    <t>Siraha</t>
  </si>
  <si>
    <t>Lahan Municipality</t>
  </si>
  <si>
    <t>Siraha Municipality</t>
  </si>
  <si>
    <t>Solukhumbu</t>
  </si>
  <si>
    <t>Sunsari</t>
  </si>
  <si>
    <t>Surkhet</t>
  </si>
  <si>
    <t>Birendranagar Municipality</t>
  </si>
  <si>
    <t>Syangja</t>
  </si>
  <si>
    <t>Putalibazar Municipality</t>
  </si>
  <si>
    <t>Waling Municipality</t>
  </si>
  <si>
    <t>Tanahu</t>
  </si>
  <si>
    <t>Byas Municipality</t>
  </si>
  <si>
    <t>Taplejung</t>
  </si>
  <si>
    <t>Terhathum</t>
  </si>
  <si>
    <t>Triyuga Municipality</t>
  </si>
  <si>
    <t>Government of Nepal</t>
  </si>
  <si>
    <t>Current Address</t>
  </si>
  <si>
    <t>Week  No</t>
  </si>
  <si>
    <t>Reg. No</t>
  </si>
  <si>
    <t>OPD/Eme/IPD</t>
  </si>
  <si>
    <t>Name of Patient</t>
  </si>
  <si>
    <t>Age</t>
  </si>
  <si>
    <t>Sex</t>
  </si>
  <si>
    <t>District</t>
  </si>
  <si>
    <t>VDC/Muni</t>
  </si>
  <si>
    <t>W.No</t>
  </si>
  <si>
    <t>Village/Tole</t>
  </si>
  <si>
    <t>Disease</t>
  </si>
  <si>
    <t>Outcome</t>
  </si>
  <si>
    <t>Contact No</t>
  </si>
  <si>
    <t>Districts</t>
  </si>
  <si>
    <t>Weeks</t>
  </si>
  <si>
    <t>pt type</t>
  </si>
  <si>
    <t>IPD</t>
  </si>
  <si>
    <t>OPD</t>
  </si>
  <si>
    <t>Emergency</t>
  </si>
  <si>
    <t>age</t>
  </si>
  <si>
    <t>M</t>
  </si>
  <si>
    <t>sex</t>
  </si>
  <si>
    <t>F</t>
  </si>
  <si>
    <t>Other</t>
  </si>
  <si>
    <t>wards</t>
  </si>
  <si>
    <t>diagnosis</t>
  </si>
  <si>
    <t>VDCs</t>
  </si>
  <si>
    <t>Cholera</t>
  </si>
  <si>
    <t>SARI</t>
  </si>
  <si>
    <t>Probable</t>
  </si>
  <si>
    <t>Elisa</t>
  </si>
  <si>
    <t>Microscopy</t>
  </si>
  <si>
    <t>Stool Culture</t>
  </si>
  <si>
    <t>PCR</t>
  </si>
  <si>
    <t>Blood Culture</t>
  </si>
  <si>
    <t>Cured</t>
  </si>
  <si>
    <t>Death</t>
  </si>
  <si>
    <t>Referred</t>
  </si>
  <si>
    <t>Under Treatment</t>
  </si>
  <si>
    <t>LAMA</t>
  </si>
  <si>
    <t>Others</t>
  </si>
  <si>
    <t>Year</t>
  </si>
  <si>
    <t>Month</t>
  </si>
  <si>
    <t>Day</t>
  </si>
  <si>
    <t>Malaria Vivax</t>
  </si>
  <si>
    <t>Malaria Falciparum</t>
  </si>
  <si>
    <t>If Other, Specify</t>
  </si>
  <si>
    <t>Diagnosis</t>
  </si>
  <si>
    <t>Suspect</t>
  </si>
  <si>
    <t>Confirm</t>
  </si>
  <si>
    <t>Lab Report</t>
  </si>
  <si>
    <t>Method</t>
  </si>
  <si>
    <t>Result</t>
  </si>
  <si>
    <t>Place</t>
  </si>
  <si>
    <t>Improved</t>
  </si>
  <si>
    <t>LabResult</t>
  </si>
  <si>
    <t>Positive</t>
  </si>
  <si>
    <t>Negative</t>
  </si>
  <si>
    <t>ICD</t>
  </si>
  <si>
    <t>ICD Code</t>
  </si>
  <si>
    <t>Total</t>
  </si>
  <si>
    <t>SN</t>
  </si>
  <si>
    <t>Diseases</t>
  </si>
  <si>
    <t>&lt;1 Year</t>
  </si>
  <si>
    <t>1 - 4 Years</t>
  </si>
  <si>
    <t>5 - 14 Years</t>
  </si>
  <si>
    <t>15 + Years</t>
  </si>
  <si>
    <t xml:space="preserve">Total </t>
  </si>
  <si>
    <t>Age Year</t>
  </si>
  <si>
    <t>Age and Sex Wise Distribution</t>
  </si>
  <si>
    <t>Third Gender</t>
  </si>
  <si>
    <t>EWARS Summary Report</t>
  </si>
  <si>
    <t>Sentinel Site Name</t>
  </si>
  <si>
    <t>Viral Haemorrhagic Fever</t>
  </si>
  <si>
    <t>Pneumonic Plague</t>
  </si>
  <si>
    <t>Anthrax</t>
  </si>
  <si>
    <t>Yellow Fever</t>
  </si>
  <si>
    <t>Hepatitis- Acute Jaundice</t>
  </si>
  <si>
    <t>Enteric Fever</t>
  </si>
  <si>
    <t>Encephalitis</t>
  </si>
  <si>
    <t>Meningococcal  Meningitis</t>
  </si>
  <si>
    <t>Suspected Measles like  Illness</t>
  </si>
  <si>
    <t>Maternal and Neonatal Tetanus</t>
  </si>
  <si>
    <t>Whooping Cough</t>
  </si>
  <si>
    <t>Diphtheria</t>
  </si>
  <si>
    <t>Other/India</t>
  </si>
  <si>
    <t>Completeness indicator</t>
  </si>
  <si>
    <t>Select week range</t>
  </si>
  <si>
    <t>to</t>
  </si>
  <si>
    <t xml:space="preserve">BPKIHS, Dharan </t>
  </si>
  <si>
    <t>PCH, Nawalparasi</t>
  </si>
  <si>
    <t>Site Code</t>
  </si>
  <si>
    <t>Site Name</t>
  </si>
  <si>
    <t>Combo</t>
  </si>
  <si>
    <t>Email</t>
  </si>
  <si>
    <t>M+F</t>
  </si>
  <si>
    <t>Report Parameters</t>
  </si>
  <si>
    <t>Instructions for filling the form</t>
  </si>
  <si>
    <t>Contacts where this report is to be sent periodically (weekly)</t>
  </si>
  <si>
    <t>Form Fields to be filled</t>
  </si>
  <si>
    <t>The epidemiological week number which the patient is registered. List is provided, please select.</t>
  </si>
  <si>
    <t>Age of the patient, please type whole number</t>
  </si>
  <si>
    <t>Select sex of the patient.</t>
  </si>
  <si>
    <t>Address of the patient</t>
  </si>
  <si>
    <t>District, Select from the list.</t>
  </si>
  <si>
    <t>VDC/Municipality, select from the list.</t>
  </si>
  <si>
    <t>Ward number, select from the list.</t>
  </si>
  <si>
    <t>Type the name of village or tole</t>
  </si>
  <si>
    <t>Type the contact number of patient</t>
  </si>
  <si>
    <t>Disease which the patient was diagnosed</t>
  </si>
  <si>
    <t>Name of the disease, select from the list.</t>
  </si>
  <si>
    <t>Lab report</t>
  </si>
  <si>
    <t>Method of the diagnosis, select from the list.</t>
  </si>
  <si>
    <t>Select the outcome.</t>
  </si>
  <si>
    <t>Instructions for Report</t>
  </si>
  <si>
    <t>Select the range of weeks which you want to calculate the report. Week from is always smaller or equal to the week to.</t>
  </si>
  <si>
    <t>Color Indicators</t>
  </si>
  <si>
    <t>Week range</t>
  </si>
  <si>
    <t>Registration
 No</t>
  </si>
  <si>
    <t>Mechi Zonal Hospital, Jhapa</t>
  </si>
  <si>
    <t>Koshi Zonal Hospital, Morang</t>
  </si>
  <si>
    <t>District Hospital, Sunsari</t>
  </si>
  <si>
    <t>District Hospital, Dhankuta</t>
  </si>
  <si>
    <t>Sagarmatha Zonal Hospital,Saptari</t>
  </si>
  <si>
    <t>Ramkumar Umashankar Hospital, Siraha</t>
  </si>
  <si>
    <t>Janakpur Zonal Hospital, Dhanusha</t>
  </si>
  <si>
    <t>District Hospital, Rautahat</t>
  </si>
  <si>
    <t>District Hospital, Bara</t>
  </si>
  <si>
    <t>Narayani Sub-Regional Hospital, Parsa</t>
  </si>
  <si>
    <t>District Hospital, Makawanpur</t>
  </si>
  <si>
    <t>Narayani Zonal Hospital, Chitwan</t>
  </si>
  <si>
    <t>Kanti Children Hospital, Kathmandu</t>
  </si>
  <si>
    <t>District Hospital, Siraha</t>
  </si>
  <si>
    <t>Sukraraj Tropical Hospital, Kathmandu</t>
  </si>
  <si>
    <t>United Mission Hospital, Palpa</t>
  </si>
  <si>
    <t>Prithvi Bir Hospital, Kapilvastu</t>
  </si>
  <si>
    <t>Lumbini Zonal Hospital, Rupandehi</t>
  </si>
  <si>
    <t>Rapti Sub-Regional Hospital, Dang</t>
  </si>
  <si>
    <t>Mid-Western Regional Hospital, Surkhet</t>
  </si>
  <si>
    <t>Bheri Zonal Hospital, Banke</t>
  </si>
  <si>
    <t>Seti Zonal Hospital, Kailali</t>
  </si>
  <si>
    <t>Mahakali Zonal Hospital, Kanchanpur</t>
  </si>
  <si>
    <t>District Hospital, Doti</t>
  </si>
  <si>
    <t>District Hospital, Bardiya</t>
  </si>
  <si>
    <t>District Hospital, Mahottari</t>
  </si>
  <si>
    <t xml:space="preserve">District Hospital, Dadeldhura </t>
  </si>
  <si>
    <t>District Hospital, Rasuwa</t>
  </si>
  <si>
    <t>District Hospital, Sankhuwasabha</t>
  </si>
  <si>
    <t>District Hospital, Chautara</t>
  </si>
  <si>
    <t>District Hospital, Sarlahi</t>
  </si>
  <si>
    <t xml:space="preserve">District Hospital, Sindhuli </t>
  </si>
  <si>
    <t xml:space="preserve">District Hospital, Illam </t>
  </si>
  <si>
    <t xml:space="preserve">District Hospital, Solukhumbu </t>
  </si>
  <si>
    <t xml:space="preserve">District Hospital, Dolpa </t>
  </si>
  <si>
    <t xml:space="preserve">District Hospital, Humla </t>
  </si>
  <si>
    <t>Dhulikhel Hospital, Kavre</t>
  </si>
  <si>
    <t>AMDA Hospital, Jhapa</t>
  </si>
  <si>
    <t>Lamjung community hospital</t>
  </si>
  <si>
    <t>District hospital, Gorkha</t>
  </si>
  <si>
    <t>District hospital, Syangja</t>
  </si>
  <si>
    <t>District hospital, Tanahun</t>
  </si>
  <si>
    <t>Gandaki zonal hospital</t>
  </si>
  <si>
    <t>District hospital, Myagdi</t>
  </si>
  <si>
    <t>District hospital, Gulmi</t>
  </si>
  <si>
    <t xml:space="preserve">Dhualagiri Zonal Hospital, Baglung </t>
  </si>
  <si>
    <t>District hospital, Parbat</t>
  </si>
  <si>
    <t>District hospital, Argakhachi</t>
  </si>
  <si>
    <t>District hospital, Manang</t>
  </si>
  <si>
    <t>District hospital, Mustang</t>
  </si>
  <si>
    <t>District Hospital, Pyuthan</t>
  </si>
  <si>
    <t>District Hospital, Rolpa</t>
  </si>
  <si>
    <t>District Hospital, Rukum</t>
  </si>
  <si>
    <t>District Hospital,Salyan</t>
  </si>
  <si>
    <t>District Hospital, Jajarkot</t>
  </si>
  <si>
    <t>District Hospital, Kalikot</t>
  </si>
  <si>
    <t>Karnali Zonal Hospital, Jumla</t>
  </si>
  <si>
    <t>District Hospital, Mugu</t>
  </si>
  <si>
    <t>District Hospital, Dailekh</t>
  </si>
  <si>
    <t>District Hospital, Achaam</t>
  </si>
  <si>
    <t>District Hospital, Baitadi</t>
  </si>
  <si>
    <t>District Hospital, Darchula</t>
  </si>
  <si>
    <t>District Hospital, Bajura</t>
  </si>
  <si>
    <t>District Hospital, Bajhang</t>
  </si>
  <si>
    <t>District Hospital, Taplejunj</t>
  </si>
  <si>
    <t>District Hospital, Panchthar</t>
  </si>
  <si>
    <t>District Hospital, Therathum</t>
  </si>
  <si>
    <t>District Hospital, Bhojpur</t>
  </si>
  <si>
    <t>District Hospital, Khotang</t>
  </si>
  <si>
    <t>Rumjatar Hospital, Okhaldhunga</t>
  </si>
  <si>
    <t>District Hospital, Udaypur</t>
  </si>
  <si>
    <t xml:space="preserve">Patan Hospital, Lalitpur </t>
  </si>
  <si>
    <t xml:space="preserve">Bhaktapur Hopsital, Bhaktapur </t>
  </si>
  <si>
    <t xml:space="preserve">District Hospital, Dhading </t>
  </si>
  <si>
    <t>Trisuli Hospital, Nuwakot</t>
  </si>
  <si>
    <t>District Hospital, Ramechhap</t>
  </si>
  <si>
    <t>Disease Name</t>
  </si>
  <si>
    <t>In the form, the cell with this color indicates that some data is expected, when you type the required information the color disappears. If the outcome is 'Under Treatment', it indicates that this value should change later as per treatment result. In the report completeness indicator this color means that the data completeness is between 21% to 79% (Satisfactory).</t>
  </si>
  <si>
    <t>This color at the end of each row of the form indicates that data for the row is complete. In the completeness indicator, it indicates that the data completeness is equat or more than 80% (Excellent).</t>
  </si>
  <si>
    <t>This color at the end of each row of the form with 'Incomplete Data' label, indicates that the data for this row is incomplete, check if data entry is missing. In the report completeness indicator, this means that the completeness of the report is less than 20% (Poor).</t>
  </si>
  <si>
    <t>Enter the serial number</t>
  </si>
  <si>
    <t>Nepali Date</t>
  </si>
  <si>
    <t>Type the disease name if others is selected in previous cell.</t>
  </si>
  <si>
    <t>Type of diagnosis, select among probable, confirmed and suspect.</t>
  </si>
  <si>
    <t>If Referred, Location/Institution</t>
  </si>
  <si>
    <t>List of Sentinel site is provided, select your site.</t>
  </si>
  <si>
    <t>Nepali date (BS) of the patient registration, please type Year-month-day (eg: 2015-10-16)</t>
  </si>
  <si>
    <t>Enter the hospital registration number of the patient.</t>
  </si>
  <si>
    <t>Please select type of patient registration (OPD/IPD/Emergency).</t>
  </si>
  <si>
    <t>Enter full name of the patient</t>
  </si>
  <si>
    <t>Select Year or month or day for patient age.</t>
  </si>
  <si>
    <t>ICD code associated with the disease, automatically populated.</t>
  </si>
  <si>
    <t>Result of the lab test, select from the list.</t>
  </si>
  <si>
    <t>Place/Lab name where the test was performed.</t>
  </si>
  <si>
    <t>If the outcome is 'referred', type the name of the health facility where the patient was referred.</t>
  </si>
  <si>
    <t xml:space="preserve">Jiri Hospital, Dolakha </t>
  </si>
  <si>
    <t>Charikot PHC, Dolakha</t>
  </si>
  <si>
    <t>RDT</t>
  </si>
  <si>
    <t>Kavrepalanchok</t>
  </si>
  <si>
    <t>Orange</t>
  </si>
  <si>
    <t>Green</t>
  </si>
  <si>
    <t>Red</t>
  </si>
  <si>
    <t>Nepali Date
[yyyy-mm-dd]</t>
  </si>
  <si>
    <t>Dengue</t>
  </si>
  <si>
    <t>Scrub Typhus</t>
  </si>
  <si>
    <t>Kala azar</t>
  </si>
  <si>
    <t>Male</t>
  </si>
  <si>
    <t>Female</t>
  </si>
  <si>
    <t>Cholera_lab</t>
  </si>
  <si>
    <t>Dengue_lab</t>
  </si>
  <si>
    <t>Kala azar_lab</t>
  </si>
  <si>
    <t>Microssopy</t>
  </si>
  <si>
    <t>ELISA</t>
  </si>
  <si>
    <t>For Further Support please contact Epidemiology and Disease Control Division, Teku, Kathmandu.
Contact Person : Mr. Niraj Thapa, Padam Dahal
Phone: 01-4255796 (Office), 9841427571 (Niraj), 9841781438 (Padam)
Email: ewarsedcd@gmail.com, ewarsnepal@gmail.com</t>
  </si>
  <si>
    <t>AGE</t>
  </si>
  <si>
    <t>Influenza like Illness</t>
  </si>
  <si>
    <t>Malaria_Vivax</t>
  </si>
  <si>
    <t>Malaria_Falciparum</t>
  </si>
  <si>
    <t>RDT+Microscopy</t>
  </si>
  <si>
    <t>NA</t>
  </si>
  <si>
    <t>Result_Confirm</t>
  </si>
  <si>
    <t>Result_Both</t>
  </si>
  <si>
    <t>Province</t>
  </si>
  <si>
    <t>Municipality</t>
  </si>
  <si>
    <t>Provinces</t>
  </si>
  <si>
    <t>Province 1</t>
  </si>
  <si>
    <t>Province 2</t>
  </si>
  <si>
    <t>Province 3</t>
  </si>
  <si>
    <t>Province 4</t>
  </si>
  <si>
    <t>Province 5</t>
  </si>
  <si>
    <t>Province 6</t>
  </si>
  <si>
    <t>Province 7</t>
  </si>
  <si>
    <t>Rukum West</t>
  </si>
  <si>
    <t>Nawalparasi East</t>
  </si>
  <si>
    <t>Fungling Municipality</t>
  </si>
  <si>
    <t>Sirijangha Rural Municipality</t>
  </si>
  <si>
    <t>Aathrai Tribeni Rural Municipality</t>
  </si>
  <si>
    <t>Yangbarak Rural Municipality</t>
  </si>
  <si>
    <t>Meringden Rural Municipality</t>
  </si>
  <si>
    <t>Sidingwa Rural Municipality</t>
  </si>
  <si>
    <t>Fatanglung Rural Municipality</t>
  </si>
  <si>
    <t>Mauwakhola Rural Municipality</t>
  </si>
  <si>
    <t>Mikkakhola Rural Municipality</t>
  </si>
  <si>
    <t>Fidim Municipality</t>
  </si>
  <si>
    <t>Miklajung Rural Municipality</t>
  </si>
  <si>
    <t>Falgunanda Rural Municipality</t>
  </si>
  <si>
    <t>Hilihang Rural Municipality</t>
  </si>
  <si>
    <t>Falelung Rural Municipality</t>
  </si>
  <si>
    <t>Kummayak Rural Municipality</t>
  </si>
  <si>
    <t>Tambewa Rural Municipality</t>
  </si>
  <si>
    <t>Suryodaya Municipality</t>
  </si>
  <si>
    <t>Deumaai Municipality</t>
  </si>
  <si>
    <t>Mai Municipality</t>
  </si>
  <si>
    <t>Fakfokthum Rural Municipality</t>
  </si>
  <si>
    <t>Maijogmai Rural Municipality</t>
  </si>
  <si>
    <t>Chulachuli Rural Municipality</t>
  </si>
  <si>
    <t>Rong Rural Municipality</t>
  </si>
  <si>
    <t>Mangsebung Rural Municipality</t>
  </si>
  <si>
    <t>Sandakpur Rural Municipality</t>
  </si>
  <si>
    <t>Birtamod Municipality</t>
  </si>
  <si>
    <t>Shivasatakshi Municipality</t>
  </si>
  <si>
    <t>Arjundhara Municipality</t>
  </si>
  <si>
    <t>Goradaha Municipality</t>
  </si>
  <si>
    <t>Kankai Municipality</t>
  </si>
  <si>
    <t>Kamal Rural Municipality</t>
  </si>
  <si>
    <t>Buddhashanti Rural Municipality</t>
  </si>
  <si>
    <t>Kachankawal Rural Municipality</t>
  </si>
  <si>
    <t>Jhapa Rural Municipality</t>
  </si>
  <si>
    <t>Barhadashi Rural Municipality</t>
  </si>
  <si>
    <t>Gauriganj Rural Municipality</t>
  </si>
  <si>
    <t>Haldibari Rural Municipality</t>
  </si>
  <si>
    <t>Khandabari Municipality</t>
  </si>
  <si>
    <t>Chainpur Municipality</t>
  </si>
  <si>
    <t>Dharmadevi Municipality</t>
  </si>
  <si>
    <t>Panchkhapan Municipality</t>
  </si>
  <si>
    <t>Maadi Municipality</t>
  </si>
  <si>
    <t>Makalu Rural Municipality</t>
  </si>
  <si>
    <t>Silichong Rural Municipality</t>
  </si>
  <si>
    <t>Sabhapokhari Rural Municipality</t>
  </si>
  <si>
    <t>Chichila Rural Municipality</t>
  </si>
  <si>
    <t>Bhotekhola Rural Municipality</t>
  </si>
  <si>
    <t>Myanglung Municipality</t>
  </si>
  <si>
    <t>Laligurans Municipality</t>
  </si>
  <si>
    <t>Aathrai Rural Municipality</t>
  </si>
  <si>
    <t>Fedap Rural Municipality</t>
  </si>
  <si>
    <t>Chhathar Rural Municipality</t>
  </si>
  <si>
    <t>Menchhayaayem Rural Municipality</t>
  </si>
  <si>
    <t>Shadananda Municipality</t>
  </si>
  <si>
    <t>Bhojpur Municipality</t>
  </si>
  <si>
    <t>Hatuwagadhi Rural Municipality</t>
  </si>
  <si>
    <t>Ramprasadrai Rural Municipality</t>
  </si>
  <si>
    <t>Aamchok Rural Municipality</t>
  </si>
  <si>
    <t>Tyamkemaiyum Rural Municipality</t>
  </si>
  <si>
    <t>Arun Rural Municipality</t>
  </si>
  <si>
    <t>Pauwadhungma Rural Municipality</t>
  </si>
  <si>
    <t>Salpasilochho Rural Municipality</t>
  </si>
  <si>
    <t>Mahalaxmi Municipality</t>
  </si>
  <si>
    <t>Pakribas Municipality</t>
  </si>
  <si>
    <t>Saangurigadhi Rural Municipality</t>
  </si>
  <si>
    <t>Chaubise Rural Municipality</t>
  </si>
  <si>
    <t>Khalsa Chhintang sahidbhumi Rural Municipality</t>
  </si>
  <si>
    <t>Chhathar Jorpati Rural Municipality</t>
  </si>
  <si>
    <t>Itahari Sub Metropolitan</t>
  </si>
  <si>
    <t>Dharan Sub Metropolitan</t>
  </si>
  <si>
    <t>Baraha Municipality</t>
  </si>
  <si>
    <t>Inaruwa Municipality</t>
  </si>
  <si>
    <t>Duhawi Municipality</t>
  </si>
  <si>
    <t>Ramdhuni Municipality</t>
  </si>
  <si>
    <t>Koshi Rural Municipality</t>
  </si>
  <si>
    <t>Harinagara Rural Municipality</t>
  </si>
  <si>
    <t>Bhokraha Rural Municipality</t>
  </si>
  <si>
    <t>Dewanjang Rural Municipality</t>
  </si>
  <si>
    <t>gadhi Rural Municipality</t>
  </si>
  <si>
    <t>Barju Rural Municipality</t>
  </si>
  <si>
    <t>Sundarharaicha Municipality</t>
  </si>
  <si>
    <t>Belbari Municipality</t>
  </si>
  <si>
    <t>Pathari Shanishchare Municipality</t>
  </si>
  <si>
    <t>Ratuwamaai Municipality</t>
  </si>
  <si>
    <t>Urlabari Municipality</t>
  </si>
  <si>
    <t>Rangeli Municipality</t>
  </si>
  <si>
    <t>Sunbarshi Municipality</t>
  </si>
  <si>
    <t>Letang Municipality</t>
  </si>
  <si>
    <t>Jahada Rural Municipality</t>
  </si>
  <si>
    <t>Badhiganga Rural Municipality</t>
  </si>
  <si>
    <t>Katahari Rural Municipality</t>
  </si>
  <si>
    <t>Dhanpalthan Rural Municipality</t>
  </si>
  <si>
    <t>Kanepokhari Rural Municipality</t>
  </si>
  <si>
    <t>Gramthan Rural Municipality</t>
  </si>
  <si>
    <t>Kerabaari Rural Municipality</t>
  </si>
  <si>
    <t>Solududhkunda Municipality</t>
  </si>
  <si>
    <t>Dudhkaushika Rural Municipality</t>
  </si>
  <si>
    <t>Nechasalyan Rural Municipality</t>
  </si>
  <si>
    <t>Dudhkoshi Rural Municipality</t>
  </si>
  <si>
    <t>Mahakulung Rural Municipality</t>
  </si>
  <si>
    <t>Sotang Rural Municipality</t>
  </si>
  <si>
    <t>Khumbu Pasanglhamu Rural Municipality</t>
  </si>
  <si>
    <t>Liknu Pike Rural Municipality</t>
  </si>
  <si>
    <t>Rupakot Majhubagadi Municipality</t>
  </si>
  <si>
    <t>Halesituwanchung Municipality</t>
  </si>
  <si>
    <t>Khotehag Rural Municipality</t>
  </si>
  <si>
    <t>Dripung Rural Municipality</t>
  </si>
  <si>
    <t>Eiselukharka Rural Municipality</t>
  </si>
  <si>
    <t>Jantedhunga Rural Municipality</t>
  </si>
  <si>
    <t>Kopilasgadi Rural Municipality</t>
  </si>
  <si>
    <t>Barahpokhari Rural Municipality</t>
  </si>
  <si>
    <t>Lamidanda Rural Municipality</t>
  </si>
  <si>
    <t>Sakela Rural Municipality</t>
  </si>
  <si>
    <t>Katari Municipality</t>
  </si>
  <si>
    <t>Chaudandigadi Municipality</t>
  </si>
  <si>
    <t>Belaka Municipality</t>
  </si>
  <si>
    <t>Udayapurgadhi Rural Municipality</t>
  </si>
  <si>
    <t>Rautamai Rural Municipality</t>
  </si>
  <si>
    <t>Tamli Rural Municipality</t>
  </si>
  <si>
    <t>sunkoshi Rural Municipality</t>
  </si>
  <si>
    <t>Siddicharan Municipality</t>
  </si>
  <si>
    <t>Manebhanjyang Rural Municipality</t>
  </si>
  <si>
    <t>Champadevi Rural Municipality</t>
  </si>
  <si>
    <t>Sunkoshi Rural Municipality</t>
  </si>
  <si>
    <t>Molun Rural Municipality</t>
  </si>
  <si>
    <t>Chinsasugadhi Rural Municipality</t>
  </si>
  <si>
    <t>Khijibemba Rural Municipality</t>
  </si>
  <si>
    <t>Likhu Rural Municipality</t>
  </si>
  <si>
    <t>Golabajar Municipality</t>
  </si>
  <si>
    <t>Michaiyaa Municipality</t>
  </si>
  <si>
    <t>Kalyanpur Municipality</t>
  </si>
  <si>
    <t>Dhangadhimai Municipality</t>
  </si>
  <si>
    <t>Khusipur Rural Municipality</t>
  </si>
  <si>
    <t>Karrnajaha Rural Municipality</t>
  </si>
  <si>
    <t>Laxmpur Patari Rural Municipality</t>
  </si>
  <si>
    <t>Bariyapatti Rural Municipality</t>
  </si>
  <si>
    <t>Aurahi Rural Municipality</t>
  </si>
  <si>
    <t>Bhagwanpur Rural Municipality</t>
  </si>
  <si>
    <t>Naraha Rural Municipality</t>
  </si>
  <si>
    <t>Rakhuwanankarkatti Rural Municipality</t>
  </si>
  <si>
    <t>Bishunpur Rural Municipality</t>
  </si>
  <si>
    <t>Janakpur Sub Metropolitan</t>
  </si>
  <si>
    <t>Nagarain Municipality</t>
  </si>
  <si>
    <t>Kshireshwornath Municipality</t>
  </si>
  <si>
    <t>Sabailaa Municipality</t>
  </si>
  <si>
    <t>Dhanushadham Municipality</t>
  </si>
  <si>
    <t>Sahidnagar Municipality</t>
  </si>
  <si>
    <t>Mithila Municipality</t>
  </si>
  <si>
    <t>Bideha Municipality</t>
  </si>
  <si>
    <t>Ganeshman Charnath Municipality</t>
  </si>
  <si>
    <t>Hansapur Rural Municipality</t>
  </si>
  <si>
    <t>Siddhidatri Rural Municipality</t>
  </si>
  <si>
    <t>Mithila Bihari Rural Municipality</t>
  </si>
  <si>
    <t>Laxminiya Rural Municipality</t>
  </si>
  <si>
    <t>Mukhiyapatti Rural Municipality</t>
  </si>
  <si>
    <t>Janaknandini Rural Municipality</t>
  </si>
  <si>
    <t>Bateshwor Rural Municipality</t>
  </si>
  <si>
    <t>Gaushala Municipality</t>
  </si>
  <si>
    <t>Bardibas Municipality</t>
  </si>
  <si>
    <t>Bhagaha Rural Municipality</t>
  </si>
  <si>
    <t>Balawa Rural Municipality</t>
  </si>
  <si>
    <t>Manara Rural Municipality</t>
  </si>
  <si>
    <t>Loharpatti Rural Municipality</t>
  </si>
  <si>
    <t>Ekdara Rural Municipality</t>
  </si>
  <si>
    <t>Sonamaa Rural Municipality</t>
  </si>
  <si>
    <t>Pipara Rural Municipality</t>
  </si>
  <si>
    <t>Samsi Rural Municipality</t>
  </si>
  <si>
    <t>Tihani Rural Municipality</t>
  </si>
  <si>
    <t>Ramgopalpur Rural Municipality</t>
  </si>
  <si>
    <t>Mahottari Rural Municipality</t>
  </si>
  <si>
    <t>Barhathwa Municipality</t>
  </si>
  <si>
    <t>Ishworpur Municipality</t>
  </si>
  <si>
    <t>Lalbandi Municipality</t>
  </si>
  <si>
    <t>Haripurwa Municipality</t>
  </si>
  <si>
    <t>Balara Municipality</t>
  </si>
  <si>
    <t>Malangwa Municipality</t>
  </si>
  <si>
    <t>Haripur Municipality</t>
  </si>
  <si>
    <t>Hariwan Municipality</t>
  </si>
  <si>
    <t>Godaita Municipality</t>
  </si>
  <si>
    <t>Bagmati Municipality</t>
  </si>
  <si>
    <t>Chakragatta Rural Municipality</t>
  </si>
  <si>
    <t>Ramnagar Rural Municipality</t>
  </si>
  <si>
    <t>bishnu Rural Municipality</t>
  </si>
  <si>
    <t>Brahapuri Rural Municipality</t>
  </si>
  <si>
    <t>Chandranagar Rural Municipality</t>
  </si>
  <si>
    <t>Dhankaul Rural Municipality</t>
  </si>
  <si>
    <t>Kabilas Rural Municipality</t>
  </si>
  <si>
    <t>Dudhauli Municipality</t>
  </si>
  <si>
    <t>Kamalamai Municipality</t>
  </si>
  <si>
    <t>Tinpatan Rural Municipality</t>
  </si>
  <si>
    <t>Marin Rural Municipality</t>
  </si>
  <si>
    <t>Hariharpurgadhi Rural Municipality</t>
  </si>
  <si>
    <t>Golanjor Rural Municipality</t>
  </si>
  <si>
    <t>Fikkal Rural Municipality</t>
  </si>
  <si>
    <t>Ghyanglekh Rural Municipality</t>
  </si>
  <si>
    <t>Manthali Municipality</t>
  </si>
  <si>
    <t>Ramechhap Municipality</t>
  </si>
  <si>
    <t>Khandadevi Rural Municipality</t>
  </si>
  <si>
    <t>Doramba Rural Municipality</t>
  </si>
  <si>
    <t>Gokulganga Rural Municipality</t>
  </si>
  <si>
    <t>Sunapati Rural Municipality</t>
  </si>
  <si>
    <t>Umakunda Rural Municipality</t>
  </si>
  <si>
    <t>Bhimeshwor Municipality</t>
  </si>
  <si>
    <t>Jiri Municipality</t>
  </si>
  <si>
    <t>Kalinchok Rural Municipality</t>
  </si>
  <si>
    <t>Melung Rural Municipality</t>
  </si>
  <si>
    <t>Shailung Rural Municipality</t>
  </si>
  <si>
    <t>Baiteshwor Rural Municipality</t>
  </si>
  <si>
    <t>Tamakoshi Rural Municipality</t>
  </si>
  <si>
    <t>Bigu Rural Municipality</t>
  </si>
  <si>
    <t>Gaurishankar Rural Municipality</t>
  </si>
  <si>
    <t>Chautara Municipality</t>
  </si>
  <si>
    <t>Melamchi Municipality</t>
  </si>
  <si>
    <t>Barhabise Municipality</t>
  </si>
  <si>
    <t>Indrawati Rural Municipality</t>
  </si>
  <si>
    <t>Panchpokhari Rural Municipality</t>
  </si>
  <si>
    <t>Jugal Rural Municipality</t>
  </si>
  <si>
    <t>Balefi Rural Municipality</t>
  </si>
  <si>
    <t>Helambu Rural Municipality</t>
  </si>
  <si>
    <t>Bhotekoshi Rural Municipality</t>
  </si>
  <si>
    <t>SUnkoshi Rural Municipality</t>
  </si>
  <si>
    <t>Lisankhu Rural Municipality</t>
  </si>
  <si>
    <t>Tripurasundari Rural Municipality</t>
  </si>
  <si>
    <t>Najan Rural Municipality</t>
  </si>
  <si>
    <t>Naukuknda Rural Municipality</t>
  </si>
  <si>
    <t>Kalika Rural Municipality</t>
  </si>
  <si>
    <t>Uttargaya Rural Municipality</t>
  </si>
  <si>
    <t>Gosaikunda Rural Municipality</t>
  </si>
  <si>
    <t>Parbadikunda Rural Municipality</t>
  </si>
  <si>
    <t>Nilkantha Municipality</t>
  </si>
  <si>
    <t>Dhunibesh Municipality</t>
  </si>
  <si>
    <t>Thakre Rural Municipality</t>
  </si>
  <si>
    <t>Benighat Rorang Rural Municipality</t>
  </si>
  <si>
    <t>Galchi Rural Municipality</t>
  </si>
  <si>
    <t>Gajuri Rural Municipality</t>
  </si>
  <si>
    <t>Jwalamukhi Rural Municipality</t>
  </si>
  <si>
    <t>Sidhdlek Rural Municipality</t>
  </si>
  <si>
    <t>Gangajamuna Rural Municipality</t>
  </si>
  <si>
    <t>Netrawati Rural Municipality</t>
  </si>
  <si>
    <t>Khaniyabas Rural Municipality</t>
  </si>
  <si>
    <t>Rubi Bhyali Rural Municipality</t>
  </si>
  <si>
    <t>Belkotgadhi Municipality</t>
  </si>
  <si>
    <t>Kakani Rural Municipality</t>
  </si>
  <si>
    <t>Dupcheshwor Rural Municipality</t>
  </si>
  <si>
    <t>Shivapuri Rural Municipality</t>
  </si>
  <si>
    <t>Tadi Rural Municipality</t>
  </si>
  <si>
    <t>Suryagadhi Rural Municipality</t>
  </si>
  <si>
    <t>Panchakanya Rural Municipality</t>
  </si>
  <si>
    <t>Tarakeshwor Rural Municipality</t>
  </si>
  <si>
    <t>Kispang Rural Municipality</t>
  </si>
  <si>
    <t>Meghang Rural Municipality</t>
  </si>
  <si>
    <t>Budhanilkantha Municipality</t>
  </si>
  <si>
    <t>Gokarneshwor Municipality</t>
  </si>
  <si>
    <t>Tokha Municipality</t>
  </si>
  <si>
    <t>Chandragiri Municipality</t>
  </si>
  <si>
    <t>Tarakeshwor Municipality</t>
  </si>
  <si>
    <t>Nagarjun Municipality</t>
  </si>
  <si>
    <t>Kageshwori Manohara Municipality</t>
  </si>
  <si>
    <t>Shankarapur Municipality</t>
  </si>
  <si>
    <t>Dakshinkali Municipality</t>
  </si>
  <si>
    <t>Lalitpur Metropolitan</t>
  </si>
  <si>
    <t>Godawari Municipality</t>
  </si>
  <si>
    <t>Bagmati Rural Municipality</t>
  </si>
  <si>
    <t>Mahakal Rural Municipality</t>
  </si>
  <si>
    <t>Konjyosom Rural Municipality</t>
  </si>
  <si>
    <t>Suryabinayak Municipality</t>
  </si>
  <si>
    <t>Changunarayan Municipality</t>
  </si>
  <si>
    <t>Panchkhal Municipality</t>
  </si>
  <si>
    <t>Mandandeupur Municipality</t>
  </si>
  <si>
    <t>Namobuddha Municipality</t>
  </si>
  <si>
    <t>Roshi Rural Municipality</t>
  </si>
  <si>
    <t>Temal Rural Municipality</t>
  </si>
  <si>
    <t>Chaurideurali Rural Municipality</t>
  </si>
  <si>
    <t>Bhumlu Rural Municipality</t>
  </si>
  <si>
    <t>Mahabharat Rural Municipality</t>
  </si>
  <si>
    <t>Bethanchok Rural Municipality</t>
  </si>
  <si>
    <t>Khanikhola Rural Municipality</t>
  </si>
  <si>
    <t>Hetauda Sub Metropolitan</t>
  </si>
  <si>
    <t>Thaha Municipality</t>
  </si>
  <si>
    <t>Bakaiya Rural Municipality</t>
  </si>
  <si>
    <t>Manahari Rural Municipality</t>
  </si>
  <si>
    <t>Rakshrang Rural Municipality</t>
  </si>
  <si>
    <t>Makwanpur Rural Municipality</t>
  </si>
  <si>
    <t>Kailash Rural Municipality</t>
  </si>
  <si>
    <t>Bhimfedi Rural Municipality</t>
  </si>
  <si>
    <t>Indrasarobar Rural Municipality</t>
  </si>
  <si>
    <t>Chandrapur Municipality</t>
  </si>
  <si>
    <t>Gurung Municipality</t>
  </si>
  <si>
    <t>Gujara Rural Municipality</t>
  </si>
  <si>
    <t>Bridawan Rural Municipality</t>
  </si>
  <si>
    <t>Ishnath Rural Municipality</t>
  </si>
  <si>
    <t>Rajpur Rural Municipality</t>
  </si>
  <si>
    <t>Gadhimai Rural Municipality</t>
  </si>
  <si>
    <t>Madhab Narayan Rural Municipality</t>
  </si>
  <si>
    <t>Durgabhagawati Rural Municipality</t>
  </si>
  <si>
    <t>Katahariya Rural Municipality</t>
  </si>
  <si>
    <t>Paroha Rural Municipality</t>
  </si>
  <si>
    <t>Baidhimai Rural Municipality</t>
  </si>
  <si>
    <t>Maulapur Rural Municipality</t>
  </si>
  <si>
    <t>Dewahi Gonahi Rural Municipality</t>
  </si>
  <si>
    <t>Fatuwabijapur Rural Municipality</t>
  </si>
  <si>
    <t>Kalaiya Sub Metropolitan</t>
  </si>
  <si>
    <t>Jitpursimara Sub Metropolitan</t>
  </si>
  <si>
    <t>Mahagadhi Municipality</t>
  </si>
  <si>
    <t>Simraungadh Municipality</t>
  </si>
  <si>
    <t>Kolhawi Municipality</t>
  </si>
  <si>
    <t>Nijgadh Municipality</t>
  </si>
  <si>
    <t>Parwanipur Rural Municipality</t>
  </si>
  <si>
    <t>Prasauni Rural Municipality</t>
  </si>
  <si>
    <t>Pachrauta Rural Municipality</t>
  </si>
  <si>
    <t>Feta Rural Municipality</t>
  </si>
  <si>
    <t>Subarna Rural Municipality</t>
  </si>
  <si>
    <t>Aadarsha Kotwal Rural Municipality</t>
  </si>
  <si>
    <t>Baragadhi Rural Municipality</t>
  </si>
  <si>
    <t>Karaiyamai Rural Municipality</t>
  </si>
  <si>
    <t>Devtal Rural Municipality</t>
  </si>
  <si>
    <t>Birganj Sub Metropolitan</t>
  </si>
  <si>
    <t>Pokhariya Municipality</t>
  </si>
  <si>
    <t>Bahudarmai Rural Municipality</t>
  </si>
  <si>
    <t>Parsagadhi Rural Municipality</t>
  </si>
  <si>
    <t>Partawa Sugauli Rural Municipality</t>
  </si>
  <si>
    <t>Belawa Rural Municipality</t>
  </si>
  <si>
    <t>Sakhuwa Prasauni Rural Municipality</t>
  </si>
  <si>
    <t>Jagarnathpur Rural Municipality</t>
  </si>
  <si>
    <t>Subarnapur Rural Municipality</t>
  </si>
  <si>
    <t>Chhipaharmai Rural Municipality</t>
  </si>
  <si>
    <t>Bindabasini Rural Municipality</t>
  </si>
  <si>
    <t>Pakaha Mainpur Rural Municipality</t>
  </si>
  <si>
    <t>Dhobini Rural Municipality</t>
  </si>
  <si>
    <t>Bharatpur Metropolitan</t>
  </si>
  <si>
    <t>Rapti Municipality</t>
  </si>
  <si>
    <t>Khaireni Municipality</t>
  </si>
  <si>
    <t>Kalika Municipality</t>
  </si>
  <si>
    <t>Madi Municipality</t>
  </si>
  <si>
    <t>Ichhakamana Rural Municipality</t>
  </si>
  <si>
    <t>Kawasoti Municipality</t>
  </si>
  <si>
    <t>Gaidakot Municipality</t>
  </si>
  <si>
    <t>Sunwal Municipality</t>
  </si>
  <si>
    <t>Bardhaghat Municipality</t>
  </si>
  <si>
    <t>Madhyabindu Municipality</t>
  </si>
  <si>
    <t>Devchuli Municipality</t>
  </si>
  <si>
    <t>Tribenisusta Rural Municipality</t>
  </si>
  <si>
    <t>Pratappur Rural Municipality</t>
  </si>
  <si>
    <t>Sarawal Rural Municipality</t>
  </si>
  <si>
    <t>Palhinandan Rural Municipality</t>
  </si>
  <si>
    <t>Hupsekot Rural Municipality</t>
  </si>
  <si>
    <t>Binayi Rural Municipality</t>
  </si>
  <si>
    <t>Bunglintar Rural Municipality</t>
  </si>
  <si>
    <t>Bundikali Rural Municipality</t>
  </si>
  <si>
    <t>Butwal Sub Metropolitan</t>
  </si>
  <si>
    <t>Tilottama Municipality</t>
  </si>
  <si>
    <t>Limbini Sansktirik Municipality</t>
  </si>
  <si>
    <t>Siddarthanagar Municipality</t>
  </si>
  <si>
    <t>Sainamaina Municipality</t>
  </si>
  <si>
    <t>Bebdaha Municipality</t>
  </si>
  <si>
    <t>Gaidahawa Rural Municipality</t>
  </si>
  <si>
    <t>Mayadevi Rural Municipality</t>
  </si>
  <si>
    <t>Kotahimai Rural Municipality</t>
  </si>
  <si>
    <t>Marchabari Rural Municipality</t>
  </si>
  <si>
    <t>Siyari Rural Municipality</t>
  </si>
  <si>
    <t>Sammarimai Rural Municipality</t>
  </si>
  <si>
    <t>Rohini Rural Municipality</t>
  </si>
  <si>
    <t>Suddodhan Rural Municipality</t>
  </si>
  <si>
    <t>Omsatiya Rural Municipality</t>
  </si>
  <si>
    <t>Kanchan Rural Municipality</t>
  </si>
  <si>
    <t>Banganga Municipality</t>
  </si>
  <si>
    <t>Shivaraj Municipality</t>
  </si>
  <si>
    <t>Buddhabhumi Municipality</t>
  </si>
  <si>
    <t>Krishnanagar Municipality</t>
  </si>
  <si>
    <t>Maharajganj Municipality</t>
  </si>
  <si>
    <t>Yasodhara Rural Municipality</t>
  </si>
  <si>
    <t>Bijaynagar Rural Municipality</t>
  </si>
  <si>
    <t>Shitganga Municipality</t>
  </si>
  <si>
    <t>Sandhikharka Municipality</t>
  </si>
  <si>
    <t>Bhumikasthan Municipality</t>
  </si>
  <si>
    <t>Malarani Rural Municipality</t>
  </si>
  <si>
    <t>Panini Rural Municipality</t>
  </si>
  <si>
    <t>Chhatradev Rural Municipality</t>
  </si>
  <si>
    <t>Rampur Municipality</t>
  </si>
  <si>
    <t>Rainadevi Chhahara Rural Municipality</t>
  </si>
  <si>
    <t>Mathagadhi Rural Municipality</t>
  </si>
  <si>
    <t>Nimdi Rural Municipality</t>
  </si>
  <si>
    <t>Baganaskali Rural Municipality</t>
  </si>
  <si>
    <t>Rambha Rural Municipality</t>
  </si>
  <si>
    <t>Purbakhola Rural Municipality</t>
  </si>
  <si>
    <t>Tinau Rural Municipality</t>
  </si>
  <si>
    <t>Ribdikot Rural Municipality</t>
  </si>
  <si>
    <t>Musikot Municipality</t>
  </si>
  <si>
    <t>Resunga Municipality</t>
  </si>
  <si>
    <t>Satyabati Rural Municipality</t>
  </si>
  <si>
    <t>Dhurkot Rural Municipality</t>
  </si>
  <si>
    <t>Gulmidarbar Rural Municipality</t>
  </si>
  <si>
    <t>Madane Rural Municipality</t>
  </si>
  <si>
    <t>Chandrakot Rural Municipality</t>
  </si>
  <si>
    <t>Malika Rural Municipality</t>
  </si>
  <si>
    <t>Chhatrakot Rural Municipality</t>
  </si>
  <si>
    <t>Isma Rural Municipality</t>
  </si>
  <si>
    <t>Kaligandaki Rural Municipality</t>
  </si>
  <si>
    <t>Ruru Rural Municipality</t>
  </si>
  <si>
    <t>Galyang Municipality</t>
  </si>
  <si>
    <t>Chapakot Municipality</t>
  </si>
  <si>
    <t>Bhirkot Municipality</t>
  </si>
  <si>
    <t>Biruwa Rural Municipality</t>
  </si>
  <si>
    <t>Harinas Rural Municipality</t>
  </si>
  <si>
    <t>Aandhikhola Rural Municipality</t>
  </si>
  <si>
    <t>Arjunchaupari Rural Municipality</t>
  </si>
  <si>
    <t>Fedikhola Rural Municipality</t>
  </si>
  <si>
    <t>Shuklagandaki Municipality</t>
  </si>
  <si>
    <t>Bhanu Municipality</t>
  </si>
  <si>
    <t>Bhimaad Municipality</t>
  </si>
  <si>
    <t>Rishing Rural Municipality</t>
  </si>
  <si>
    <t>Myagde Rural Municipality</t>
  </si>
  <si>
    <t>Aabukhaireni Rural Municipality</t>
  </si>
  <si>
    <t>Bandipur Rural Municipality</t>
  </si>
  <si>
    <t>Ghiring Rural Municipality</t>
  </si>
  <si>
    <t>Devghat Rural Municipality</t>
  </si>
  <si>
    <t>Gorkha Municipality</t>
  </si>
  <si>
    <t>Palungtar Municipality</t>
  </si>
  <si>
    <t>Shahid Lakhan Rural Municipality</t>
  </si>
  <si>
    <t>Sulikot Rural Municipality</t>
  </si>
  <si>
    <t>Aarughat Rural Municipality</t>
  </si>
  <si>
    <t>Siranichok Rural Municipality</t>
  </si>
  <si>
    <t>Gandaki Rural Municipality</t>
  </si>
  <si>
    <t>Bhimsen Rural Municipality</t>
  </si>
  <si>
    <t>Ajirkot Rural Municipality</t>
  </si>
  <si>
    <t>Dharche Rural Municipality</t>
  </si>
  <si>
    <t>Chumanubri Rural Municipality</t>
  </si>
  <si>
    <t>Nesyang Rural Municipality</t>
  </si>
  <si>
    <t>Nashang Rural Municipality</t>
  </si>
  <si>
    <t>Chame Rural Municipality</t>
  </si>
  <si>
    <t>Narfu Rural Municipality</t>
  </si>
  <si>
    <t>Besishahar Municipality</t>
  </si>
  <si>
    <t>Sundarbajar Municipality</t>
  </si>
  <si>
    <t>Madhyanepal Municipality</t>
  </si>
  <si>
    <t>Rainas Municipality</t>
  </si>
  <si>
    <t>Marsyangdi Rural Municipality</t>
  </si>
  <si>
    <t>Dordi Rural Municipality</t>
  </si>
  <si>
    <t>Dudhpokhari Rural Municipality</t>
  </si>
  <si>
    <t>Kwholasothar Rural Municipality</t>
  </si>
  <si>
    <t>Pokhara Lekhnath Metropolitan</t>
  </si>
  <si>
    <t>Annapurna Rural Municipality</t>
  </si>
  <si>
    <t>Machhapuchchre Rural Municipality</t>
  </si>
  <si>
    <t>Madi Rural Municipality</t>
  </si>
  <si>
    <t>Rupa Rural Municipality</t>
  </si>
  <si>
    <t>Kushma Municipality</t>
  </si>
  <si>
    <t>Falebas Municipality</t>
  </si>
  <si>
    <t>Jaljala Rural Municipality</t>
  </si>
  <si>
    <t>Modi Rural Municipality</t>
  </si>
  <si>
    <t>Paiyu Rural Municipality</t>
  </si>
  <si>
    <t>Bachchha Rural Municipality</t>
  </si>
  <si>
    <t>Mahashila Rural Municipality</t>
  </si>
  <si>
    <t>Galkot Municipality</t>
  </si>
  <si>
    <t>Jaimini Municipality</t>
  </si>
  <si>
    <t>Dhorpatan Municipality</t>
  </si>
  <si>
    <t>Badigad Rural Municipality</t>
  </si>
  <si>
    <t>Kathekhola Rural Municipality</t>
  </si>
  <si>
    <t>Nisikhola Rural Municipality</t>
  </si>
  <si>
    <t>Bareng Rural Municipality</t>
  </si>
  <si>
    <t>Tarakhola Rural Municipality</t>
  </si>
  <si>
    <t>Tamankhola Rural Municipality</t>
  </si>
  <si>
    <t>Beni Municipality</t>
  </si>
  <si>
    <t>Mangala Rural Municipality</t>
  </si>
  <si>
    <t>Raghuganga Rural Municipality</t>
  </si>
  <si>
    <t>Dhawalagiri Rural Municipality</t>
  </si>
  <si>
    <t>Gharpajhong Rural Municipality</t>
  </si>
  <si>
    <t>Thasang Rural Municipality</t>
  </si>
  <si>
    <t>Barhagau Muktikshera Rural Municipality</t>
  </si>
  <si>
    <t>Lomangthang Rural Municipality</t>
  </si>
  <si>
    <t>Daalome Rural Municipality</t>
  </si>
  <si>
    <t>Chhayanath Rara Municipality</t>
  </si>
  <si>
    <t>Khatyad Rural Municipality</t>
  </si>
  <si>
    <t>Mugumkamorog Rural Municipality</t>
  </si>
  <si>
    <t>Tripurasundari Municipality</t>
  </si>
  <si>
    <t>Thuli Bheri Municipality</t>
  </si>
  <si>
    <t>Mudkechula Rural Municipality</t>
  </si>
  <si>
    <t>Kaike Rural Municipality</t>
  </si>
  <si>
    <t>She Foksundo Rural Municipality</t>
  </si>
  <si>
    <t>Jagdulla Rural Municipality</t>
  </si>
  <si>
    <t>Dolpo Buddha Rural Municipality</t>
  </si>
  <si>
    <t>Chharka Tangsong Rural Municipality</t>
  </si>
  <si>
    <t>Chandannath Municipality</t>
  </si>
  <si>
    <t>Tatopani Rural Municipality</t>
  </si>
  <si>
    <t>Patarasi Rural Municipality</t>
  </si>
  <si>
    <t>Tila Rural Municipality</t>
  </si>
  <si>
    <t>Kankasundari Rural Municipality</t>
  </si>
  <si>
    <t>Sinja Rural Municipality</t>
  </si>
  <si>
    <t>Hima Rural Municipality</t>
  </si>
  <si>
    <t>Guthichaur Rural Municipality</t>
  </si>
  <si>
    <t>Khadachakra Municipality</t>
  </si>
  <si>
    <t>Rastkot Municipality</t>
  </si>
  <si>
    <t>Tilagufa Municipality</t>
  </si>
  <si>
    <t>Palata Rural Municipality</t>
  </si>
  <si>
    <t>Naraharinath Rural Municipality</t>
  </si>
  <si>
    <t>Satri Tribeni Rural Municipality</t>
  </si>
  <si>
    <t>Pachaljharana Rural Municipality</t>
  </si>
  <si>
    <t>Mahabai Rural Municipality</t>
  </si>
  <si>
    <t>Aathbiskot Municipality</t>
  </si>
  <si>
    <t>Chaurjhari Municipality</t>
  </si>
  <si>
    <t>Sanibheri Municipality</t>
  </si>
  <si>
    <t>Sisne Municipality</t>
  </si>
  <si>
    <t>Tribeni Rural Municipality</t>
  </si>
  <si>
    <t>Bafikot Rural Municipality</t>
  </si>
  <si>
    <t>Bhume Rural Municipality</t>
  </si>
  <si>
    <t>Puthe Uttarganga Rural Municipality</t>
  </si>
  <si>
    <t>Rukum_west</t>
  </si>
  <si>
    <t>Rolpa Municipality</t>
  </si>
  <si>
    <t>Subarnawati Rural Municipality</t>
  </si>
  <si>
    <t>Runtigadhi Rural Municipality</t>
  </si>
  <si>
    <t>lungri Rural Municipality</t>
  </si>
  <si>
    <t>Duikholi Rural Municipality</t>
  </si>
  <si>
    <t>Sukidaha Rural Municipality</t>
  </si>
  <si>
    <t>Maadi Rural Municipality</t>
  </si>
  <si>
    <t>Sunchhahari Rural Municipality</t>
  </si>
  <si>
    <t>Thawaang Rural Municipality</t>
  </si>
  <si>
    <t>Pyuthan Municipality</t>
  </si>
  <si>
    <t>Swargadwari Municipality</t>
  </si>
  <si>
    <t>Naubahini Rural Municipality</t>
  </si>
  <si>
    <t>Jhimruk Rural Municipality</t>
  </si>
  <si>
    <t>Gaumukhi Rural Municipality</t>
  </si>
  <si>
    <t>Airawati Rural Municipality</t>
  </si>
  <si>
    <t>Sarumarani Rural Municipality</t>
  </si>
  <si>
    <t>Mallarani Rural Municipality</t>
  </si>
  <si>
    <t>Mandawi Rural Municipality</t>
  </si>
  <si>
    <t>Ghorahi Sub Metropolitan</t>
  </si>
  <si>
    <t>Tulsipur Sub Metropolitan</t>
  </si>
  <si>
    <t>Lamahi Municipality</t>
  </si>
  <si>
    <t>Rapti Rural Municipality</t>
  </si>
  <si>
    <t>Gadhwa Rural Municipality</t>
  </si>
  <si>
    <t>Babai Rural Municipality</t>
  </si>
  <si>
    <t>Shantinagar Rural Municipality</t>
  </si>
  <si>
    <t>Bangalachuli Rural Municipality</t>
  </si>
  <si>
    <t>Dangisharan Rural Municipality</t>
  </si>
  <si>
    <t>Bangad Kupende Municipality</t>
  </si>
  <si>
    <t>Bagchaur Municipality</t>
  </si>
  <si>
    <t>Sharada Municipality</t>
  </si>
  <si>
    <t>Kumakhamalika Rural Municipality</t>
  </si>
  <si>
    <t>Kalimati Rural Municipality</t>
  </si>
  <si>
    <t>Chhatreshwori Rural Municipality</t>
  </si>
  <si>
    <t>Darma Rural Municipality</t>
  </si>
  <si>
    <t>Kapurkot Rural Municipality</t>
  </si>
  <si>
    <t>Dhorchaur Rural Municipality</t>
  </si>
  <si>
    <t>Nepalganj Sub Metropolitan</t>
  </si>
  <si>
    <t>Kohalpur Municipality</t>
  </si>
  <si>
    <t>Raptisonari Rural Municipality</t>
  </si>
  <si>
    <t>Baijnath Rural Municipality</t>
  </si>
  <si>
    <t>Khajura Rural Municipality</t>
  </si>
  <si>
    <t>Janaki Rural Municipality</t>
  </si>
  <si>
    <t>Duduwa Rural Municipality</t>
  </si>
  <si>
    <t>Narainapur Rural Municipality</t>
  </si>
  <si>
    <t>Barbardiya Municipality</t>
  </si>
  <si>
    <t>Rajapur Municipality</t>
  </si>
  <si>
    <t>Bansgadhi Municipality</t>
  </si>
  <si>
    <t>Madhuban Municipality</t>
  </si>
  <si>
    <t>Thakurbaba Municipality</t>
  </si>
  <si>
    <t>Badhaiyataal Rural Municipality</t>
  </si>
  <si>
    <t>Geruwa Rural Municipality</t>
  </si>
  <si>
    <t>Gurbhakot Municipality</t>
  </si>
  <si>
    <t>Bheriganga Municipality</t>
  </si>
  <si>
    <t>Panjpuri Municipality</t>
  </si>
  <si>
    <t>Lekbesi Municipality</t>
  </si>
  <si>
    <t>Barahatal Rural Municipality</t>
  </si>
  <si>
    <t>Simta Rural Municipality</t>
  </si>
  <si>
    <t>Chaukune Rural Municipality</t>
  </si>
  <si>
    <t>Chinggaad Rural Municipality</t>
  </si>
  <si>
    <t>Chhedagad Municipality</t>
  </si>
  <si>
    <t>Bheri Municipality</t>
  </si>
  <si>
    <t>Tribeni Nalgad Municipality</t>
  </si>
  <si>
    <t>JuniChande Rural Municipality</t>
  </si>
  <si>
    <t>Kuse Rural Municipality</t>
  </si>
  <si>
    <t>Barekot Rural Municipality</t>
  </si>
  <si>
    <t>Shivalaya Rural Municipality</t>
  </si>
  <si>
    <t>Dullu Municipality</t>
  </si>
  <si>
    <t>Aathbis Municipality</t>
  </si>
  <si>
    <t>Bindrasaini Municipality</t>
  </si>
  <si>
    <t>Gurans Rural Municipality</t>
  </si>
  <si>
    <t>Bhairabi Rural Municipality</t>
  </si>
  <si>
    <t>Naumule Rural Municipality</t>
  </si>
  <si>
    <t>Mahabu Rural Municipality</t>
  </si>
  <si>
    <t>Thatikandh Rural Municipality</t>
  </si>
  <si>
    <t>Bhagawati Rural Municipality</t>
  </si>
  <si>
    <t>Dungeshwor Rural Municipality</t>
  </si>
  <si>
    <t>Dhangadhi Sub Metropolitan</t>
  </si>
  <si>
    <t>Ghodaghodi Municipality</t>
  </si>
  <si>
    <t>Lamkichuha Municipality</t>
  </si>
  <si>
    <t>Gauriganga Municipality</t>
  </si>
  <si>
    <t>Bhajani Municipality</t>
  </si>
  <si>
    <t>Kailari Rural Municipality</t>
  </si>
  <si>
    <t>Joshipur Rural Municipality</t>
  </si>
  <si>
    <t>Bardagoriya Rural Municipality</t>
  </si>
  <si>
    <t>Mohanyal Rural Municipality</t>
  </si>
  <si>
    <t>Chure Rural Municipality</t>
  </si>
  <si>
    <t>Shikhar Municipality</t>
  </si>
  <si>
    <t>Aadarsha Rural Municipality</t>
  </si>
  <si>
    <t>Purbichauki Rural Municipality</t>
  </si>
  <si>
    <t>KIC Rural Municipality</t>
  </si>
  <si>
    <t>Jorayal Rural Municipality</t>
  </si>
  <si>
    <t>Suyal Rural Municipality</t>
  </si>
  <si>
    <t>Bogtan Rural Municipality</t>
  </si>
  <si>
    <t>Badikedar Rural Municipality</t>
  </si>
  <si>
    <t>Safebagar Municipality</t>
  </si>
  <si>
    <t>Mangalsen Municipality</t>
  </si>
  <si>
    <t>Panchadeval Binayak Municipality</t>
  </si>
  <si>
    <t>Kamal Bajar Municipality</t>
  </si>
  <si>
    <t>Ramaroshan Rural Municipality</t>
  </si>
  <si>
    <t>Chaurpati Rural Municipality</t>
  </si>
  <si>
    <t>Turmakhand Rural Municipality</t>
  </si>
  <si>
    <t>Mallekh Rural Municipality</t>
  </si>
  <si>
    <t>Dhakari Rural Municipality</t>
  </si>
  <si>
    <t>Bannigadhi Rural Municipality</t>
  </si>
  <si>
    <t>Budhiganga Municipality</t>
  </si>
  <si>
    <t>Budhinanda Municipality</t>
  </si>
  <si>
    <t>Tribeni Municipality</t>
  </si>
  <si>
    <t>Badimalik Municipality</t>
  </si>
  <si>
    <t>Chhededaha Rural Municipality</t>
  </si>
  <si>
    <t>Swamikartik Rural Municipality</t>
  </si>
  <si>
    <t>Himali Rural Municipality</t>
  </si>
  <si>
    <t>Gaumul Rural Municipality</t>
  </si>
  <si>
    <t>Pandav Gufa Rural Municipality</t>
  </si>
  <si>
    <t>Bungal Municipality</t>
  </si>
  <si>
    <t>Nayaprithvi Municipality</t>
  </si>
  <si>
    <t>Kedarsyu Rural Municipality</t>
  </si>
  <si>
    <t>Thalara Rural Municipality</t>
  </si>
  <si>
    <t>Bitthdachir Rural Municipality</t>
  </si>
  <si>
    <t>Chhabispathibhera Rural Municipality</t>
  </si>
  <si>
    <t>Khaptadchhatra Rural Municipality</t>
  </si>
  <si>
    <t>Masta Rural Municipality</t>
  </si>
  <si>
    <t>Durgathali Rural Municipality</t>
  </si>
  <si>
    <t>Talakot Rural Municipality</t>
  </si>
  <si>
    <t>Surma Rural Municipality</t>
  </si>
  <si>
    <t>Kanda Rural Municipality</t>
  </si>
  <si>
    <t>Shailyashikhar Municipality</t>
  </si>
  <si>
    <t>Mahakali Municipality</t>
  </si>
  <si>
    <t>Naugad Rural Municipality</t>
  </si>
  <si>
    <t>Malikarjun Rural Municipality</t>
  </si>
  <si>
    <t>Marma Rural Municipality</t>
  </si>
  <si>
    <t>Lekam Rural Municipality</t>
  </si>
  <si>
    <t>Duhu Rural Municipality</t>
  </si>
  <si>
    <t>Byas Rural Municipality</t>
  </si>
  <si>
    <t>Apihimal Rural Municipality</t>
  </si>
  <si>
    <t>Purchadi Municipality</t>
  </si>
  <si>
    <t>Dasharathchand Municipality</t>
  </si>
  <si>
    <t>Patan Municipality</t>
  </si>
  <si>
    <t>Melauli Municipality</t>
  </si>
  <si>
    <t>Dagadakedar Rural Municipality</t>
  </si>
  <si>
    <t>Dilasaini Rural Municipality</t>
  </si>
  <si>
    <t>Sigas Rural Municipality</t>
  </si>
  <si>
    <t>Pancheshwor Rural Municipality</t>
  </si>
  <si>
    <t>Sunarya Rural Municipality</t>
  </si>
  <si>
    <t>Shivanath Rural Municipality</t>
  </si>
  <si>
    <t>Parshuram Municipality</t>
  </si>
  <si>
    <t>Amaragdhi Municipality</t>
  </si>
  <si>
    <t>Nawadurga Rural Municipality</t>
  </si>
  <si>
    <t>Aalital Rural Municipality</t>
  </si>
  <si>
    <t>Ganyapdhura Rural Municipality</t>
  </si>
  <si>
    <t>Bhageshwor Rural Municipality</t>
  </si>
  <si>
    <t>Ajaymeru Rural Municipality</t>
  </si>
  <si>
    <t>Bhimdatt Municipality</t>
  </si>
  <si>
    <t>Krishnapur Municipality</t>
  </si>
  <si>
    <t>Punarbas Municipality</t>
  </si>
  <si>
    <t>Belauri Municipality</t>
  </si>
  <si>
    <t>Bedkot Municipality</t>
  </si>
  <si>
    <t>Shulafant Municipality</t>
  </si>
  <si>
    <t>Laljhadi Rural Municipality</t>
  </si>
  <si>
    <t>Beldadi Rural Municipality</t>
  </si>
  <si>
    <t>Ministry of Health and Population</t>
  </si>
  <si>
    <t>Hospital Name</t>
  </si>
  <si>
    <t>DoHS, EDCD</t>
  </si>
  <si>
    <t>Disease Recording/Reporting Form</t>
  </si>
  <si>
    <t>ewarsedcd@gmail.com</t>
  </si>
  <si>
    <t>Ward No</t>
  </si>
  <si>
    <t>Disease Diagnosed</t>
  </si>
  <si>
    <t>Remarks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</si>
</sst>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61]yyyy\-mm\-dd;@"/>
  </numFmts>
  <fonts count="27" x14ac:knownFonts="1">
    <font>
      <sz val="11"/>
      <color theme="1"/>
      <name val="Calibri"/>
      <family val="2"/>
      <scheme val="minor"/>
    </font>
    <font>
      <sz val="11"/>
      <color theme="1"/>
      <name val="Calibri"/>
      <family val="2"/>
      <scheme val="minor"/>
    </font>
    <font>
      <sz val="11"/>
      <color rgb="FF9C6500"/>
      <name val="Calibri"/>
      <family val="2"/>
      <scheme val="minor"/>
    </font>
    <font>
      <sz val="10"/>
      <name val="Arial"/>
      <family val="2"/>
    </font>
    <font>
      <sz val="12"/>
      <color theme="1"/>
      <name val="Calibri"/>
      <family val="2"/>
      <scheme val="minor"/>
    </font>
    <font>
      <b/>
      <sz val="10"/>
      <name val="Arial"/>
      <family val="2"/>
    </font>
    <font>
      <b/>
      <sz val="10"/>
      <color indexed="18"/>
      <name val="Arial Narrow"/>
      <family val="2"/>
    </font>
    <font>
      <sz val="8"/>
      <color theme="1"/>
      <name val="Calibri"/>
      <family val="2"/>
      <scheme val="minor"/>
    </font>
    <font>
      <b/>
      <sz val="10"/>
      <name val="Book Antiqua"/>
      <family val="1"/>
    </font>
    <font>
      <sz val="10"/>
      <name val="Calibri"/>
      <family val="2"/>
      <scheme val="minor"/>
    </font>
    <font>
      <b/>
      <sz val="10"/>
      <name val="Calibri"/>
      <family val="2"/>
      <scheme val="minor"/>
    </font>
    <font>
      <b/>
      <sz val="12"/>
      <name val="Calibri"/>
      <family val="2"/>
      <scheme val="minor"/>
    </font>
    <font>
      <sz val="11"/>
      <color rgb="FF3F3F76"/>
      <name val="Calibri"/>
      <family val="2"/>
      <scheme val="minor"/>
    </font>
    <font>
      <sz val="12"/>
      <name val="Calibri"/>
      <family val="2"/>
      <scheme val="minor"/>
    </font>
    <font>
      <b/>
      <sz val="11"/>
      <color theme="1"/>
      <name val="Calibri"/>
      <family val="2"/>
      <scheme val="minor"/>
    </font>
    <font>
      <sz val="11"/>
      <name val="Calibri"/>
      <family val="2"/>
      <scheme val="minor"/>
    </font>
    <font>
      <sz val="12"/>
      <color rgb="FFFF0000"/>
      <name val="Calibri"/>
      <family val="2"/>
      <scheme val="minor"/>
    </font>
    <font>
      <b/>
      <sz val="12"/>
      <name val="Arial"/>
      <family val="2"/>
    </font>
    <font>
      <b/>
      <sz val="14"/>
      <color theme="1"/>
      <name val="Calibri"/>
      <family val="2"/>
      <scheme val="minor"/>
    </font>
    <font>
      <sz val="11"/>
      <color theme="0" tint="-0.249977111117893"/>
      <name val="Calibri"/>
      <family val="2"/>
      <scheme val="minor"/>
    </font>
    <font>
      <b/>
      <sz val="11"/>
      <color rgb="FFFF0000"/>
      <name val="Calibri"/>
      <family val="2"/>
      <scheme val="minor"/>
    </font>
    <font>
      <u/>
      <sz val="11"/>
      <color theme="10"/>
      <name val="Calibri"/>
      <family val="2"/>
      <scheme val="minor"/>
    </font>
    <font>
      <sz val="14"/>
      <color theme="1"/>
      <name val="Calibri"/>
      <family val="2"/>
      <scheme val="minor"/>
    </font>
    <font>
      <b/>
      <sz val="14"/>
      <name val="Arial"/>
      <family val="2"/>
    </font>
    <font>
      <u/>
      <sz val="14"/>
      <color theme="10"/>
      <name val="Calibri"/>
      <family val="2"/>
      <scheme val="minor"/>
    </font>
    <font>
      <b/>
      <sz val="12"/>
      <name val="Arial Narrow"/>
      <family val="2"/>
    </font>
    <font>
      <b/>
      <sz val="12"/>
      <color theme="1"/>
      <name val="Calibri"/>
      <family val="2"/>
      <scheme val="minor"/>
    </font>
  </fonts>
  <fills count="16">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C99"/>
      </patternFill>
    </fill>
    <fill>
      <patternFill patternType="solid">
        <fgColor theme="9"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8"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9">
    <xf numFmtId="0" fontId="0" fillId="0" borderId="0"/>
    <xf numFmtId="0" fontId="2" fillId="2" borderId="0" applyNumberFormat="0" applyBorder="0" applyAlignment="0" applyProtection="0"/>
    <xf numFmtId="0" fontId="3" fillId="0" borderId="0"/>
    <xf numFmtId="0" fontId="4" fillId="0" borderId="0"/>
    <xf numFmtId="0" fontId="1" fillId="0" borderId="0"/>
    <xf numFmtId="0" fontId="3" fillId="0" borderId="0"/>
    <xf numFmtId="9" fontId="1" fillId="0" borderId="0" applyFont="0" applyFill="0" applyBorder="0" applyAlignment="0" applyProtection="0"/>
    <xf numFmtId="0" fontId="12" fillId="6" borderId="7" applyNumberFormat="0" applyAlignment="0" applyProtection="0"/>
    <xf numFmtId="0" fontId="21" fillId="0" borderId="0" applyNumberFormat="0" applyFill="0" applyBorder="0" applyAlignment="0" applyProtection="0"/>
  </cellStyleXfs>
  <cellXfs count="163">
    <xf numFmtId="0" fontId="0" fillId="0" borderId="0" xfId="0"/>
    <xf numFmtId="0" fontId="0" fillId="3" borderId="0" xfId="0" applyFill="1" applyProtection="1">
      <protection hidden="1"/>
    </xf>
    <xf numFmtId="0" fontId="6" fillId="3" borderId="0" xfId="0" applyFont="1" applyFill="1" applyBorder="1" applyAlignment="1" applyProtection="1">
      <alignment vertical="center" wrapText="1"/>
      <protection hidden="1"/>
    </xf>
    <xf numFmtId="0" fontId="0" fillId="3" borderId="0" xfId="0" applyFill="1" applyAlignment="1" applyProtection="1">
      <alignment vertical="center"/>
      <protection hidden="1"/>
    </xf>
    <xf numFmtId="0" fontId="0" fillId="0" borderId="0" xfId="0" applyAlignment="1" applyProtection="1">
      <alignment vertical="center"/>
      <protection hidden="1"/>
    </xf>
    <xf numFmtId="0" fontId="0" fillId="0" borderId="0" xfId="0" applyAlignment="1" applyProtection="1">
      <alignment horizontal="center" vertical="center"/>
      <protection hidden="1"/>
    </xf>
    <xf numFmtId="0" fontId="0" fillId="0" borderId="0" xfId="0" applyProtection="1">
      <protection hidden="1"/>
    </xf>
    <xf numFmtId="0" fontId="0" fillId="3" borderId="0" xfId="0" applyFill="1" applyBorder="1" applyAlignment="1" applyProtection="1">
      <alignment vertical="center"/>
      <protection hidden="1"/>
    </xf>
    <xf numFmtId="0" fontId="0" fillId="4" borderId="4" xfId="0" applyFill="1" applyBorder="1" applyAlignment="1" applyProtection="1">
      <alignment vertical="center"/>
      <protection hidden="1"/>
    </xf>
    <xf numFmtId="9" fontId="0" fillId="4" borderId="2" xfId="6" applyFont="1" applyFill="1" applyBorder="1" applyAlignment="1" applyProtection="1">
      <alignment vertical="center"/>
      <protection hidden="1"/>
    </xf>
    <xf numFmtId="0" fontId="11" fillId="3" borderId="12" xfId="0" applyFont="1" applyFill="1" applyBorder="1" applyAlignment="1" applyProtection="1">
      <alignment vertical="center"/>
      <protection hidden="1"/>
    </xf>
    <xf numFmtId="0" fontId="9" fillId="3" borderId="13" xfId="0" applyFont="1" applyFill="1" applyBorder="1" applyAlignment="1" applyProtection="1">
      <alignment vertical="center" wrapText="1"/>
      <protection hidden="1"/>
    </xf>
    <xf numFmtId="0" fontId="9" fillId="3" borderId="13" xfId="0" applyFont="1" applyFill="1" applyBorder="1" applyAlignment="1" applyProtection="1">
      <alignment vertical="center"/>
      <protection hidden="1"/>
    </xf>
    <xf numFmtId="0" fontId="10" fillId="3" borderId="3" xfId="0" applyFont="1" applyFill="1" applyBorder="1" applyAlignment="1" applyProtection="1">
      <alignment vertical="center"/>
      <protection hidden="1"/>
    </xf>
    <xf numFmtId="0" fontId="9" fillId="0" borderId="0" xfId="0" applyFont="1" applyAlignment="1" applyProtection="1">
      <alignment vertical="center"/>
      <protection hidden="1"/>
    </xf>
    <xf numFmtId="0" fontId="15" fillId="3" borderId="11" xfId="0" applyFont="1" applyFill="1" applyBorder="1" applyAlignment="1" applyProtection="1">
      <alignment vertical="center"/>
      <protection hidden="1"/>
    </xf>
    <xf numFmtId="0" fontId="11" fillId="3" borderId="0" xfId="0" applyFont="1" applyFill="1" applyBorder="1" applyAlignment="1" applyProtection="1">
      <alignment vertical="center" wrapText="1"/>
      <protection hidden="1"/>
    </xf>
    <xf numFmtId="0" fontId="11" fillId="3" borderId="0" xfId="0" applyFont="1" applyFill="1" applyBorder="1" applyAlignment="1" applyProtection="1">
      <alignment vertical="center"/>
      <protection hidden="1"/>
    </xf>
    <xf numFmtId="0" fontId="9" fillId="3" borderId="0" xfId="0" applyFont="1" applyFill="1" applyBorder="1" applyAlignment="1" applyProtection="1">
      <protection hidden="1"/>
    </xf>
    <xf numFmtId="0" fontId="9" fillId="4" borderId="6" xfId="0" applyFont="1" applyFill="1" applyBorder="1" applyAlignment="1" applyProtection="1">
      <protection hidden="1"/>
    </xf>
    <xf numFmtId="0" fontId="9" fillId="4" borderId="2" xfId="0" applyFont="1" applyFill="1" applyBorder="1" applyAlignment="1" applyProtection="1">
      <protection hidden="1"/>
    </xf>
    <xf numFmtId="0" fontId="9" fillId="0" borderId="0" xfId="0" applyFont="1" applyFill="1" applyAlignment="1" applyProtection="1">
      <protection hidden="1"/>
    </xf>
    <xf numFmtId="0" fontId="11" fillId="3" borderId="8" xfId="0" applyFont="1" applyFill="1" applyBorder="1" applyAlignment="1" applyProtection="1">
      <alignment vertical="center"/>
      <protection hidden="1"/>
    </xf>
    <xf numFmtId="0" fontId="11" fillId="3" borderId="9" xfId="0" applyFont="1" applyFill="1" applyBorder="1" applyAlignment="1" applyProtection="1">
      <alignment vertical="center" wrapText="1"/>
      <protection hidden="1"/>
    </xf>
    <xf numFmtId="0" fontId="11" fillId="3" borderId="9" xfId="0" applyFont="1" applyFill="1" applyBorder="1" applyAlignment="1" applyProtection="1">
      <alignment vertical="center"/>
      <protection hidden="1"/>
    </xf>
    <xf numFmtId="0" fontId="9" fillId="3" borderId="9" xfId="0" applyFont="1" applyFill="1" applyBorder="1" applyProtection="1">
      <protection hidden="1"/>
    </xf>
    <xf numFmtId="0" fontId="9" fillId="0" borderId="9" xfId="0" applyFont="1" applyFill="1" applyBorder="1" applyProtection="1">
      <protection hidden="1"/>
    </xf>
    <xf numFmtId="0" fontId="10" fillId="3" borderId="10" xfId="0" applyFont="1" applyFill="1" applyBorder="1" applyProtection="1">
      <protection hidden="1"/>
    </xf>
    <xf numFmtId="9" fontId="9" fillId="0" borderId="0" xfId="0" applyNumberFormat="1" applyFont="1" applyFill="1" applyProtection="1">
      <protection hidden="1"/>
    </xf>
    <xf numFmtId="0" fontId="9" fillId="0" borderId="0" xfId="0" applyFont="1" applyFill="1" applyProtection="1">
      <protection hidden="1"/>
    </xf>
    <xf numFmtId="0" fontId="12" fillId="3" borderId="0" xfId="7" applyFill="1" applyBorder="1" applyProtection="1">
      <protection hidden="1"/>
    </xf>
    <xf numFmtId="0" fontId="13" fillId="3" borderId="0" xfId="0" applyFont="1" applyFill="1" applyBorder="1" applyAlignment="1" applyProtection="1">
      <alignment horizontal="center" vertical="center"/>
      <protection hidden="1"/>
    </xf>
    <xf numFmtId="0" fontId="12" fillId="3" borderId="0" xfId="7" applyFill="1" applyBorder="1" applyAlignment="1" applyProtection="1">
      <protection hidden="1"/>
    </xf>
    <xf numFmtId="0" fontId="9" fillId="3" borderId="0" xfId="0" applyFont="1" applyFill="1" applyBorder="1" applyProtection="1">
      <protection hidden="1"/>
    </xf>
    <xf numFmtId="0" fontId="10" fillId="3" borderId="0" xfId="0" applyFont="1" applyFill="1" applyBorder="1" applyProtection="1">
      <protection hidden="1"/>
    </xf>
    <xf numFmtId="0" fontId="9" fillId="0" borderId="0" xfId="0" applyFont="1" applyFill="1" applyBorder="1" applyProtection="1">
      <protection hidden="1"/>
    </xf>
    <xf numFmtId="0" fontId="10" fillId="0" borderId="0" xfId="0" applyFont="1" applyFill="1" applyAlignment="1" applyProtection="1">
      <alignment horizontal="center" vertical="center"/>
      <protection hidden="1"/>
    </xf>
    <xf numFmtId="0" fontId="10" fillId="5" borderId="1" xfId="0" applyFont="1" applyFill="1" applyBorder="1" applyAlignment="1" applyProtection="1">
      <alignment horizontal="center" vertical="center"/>
      <protection hidden="1"/>
    </xf>
    <xf numFmtId="0" fontId="10" fillId="5" borderId="1" xfId="0" applyFont="1" applyFill="1" applyBorder="1" applyAlignment="1" applyProtection="1">
      <alignment horizontal="center" vertical="center" wrapText="1"/>
      <protection hidden="1"/>
    </xf>
    <xf numFmtId="0" fontId="5" fillId="5" borderId="1" xfId="5" applyFont="1" applyFill="1" applyBorder="1" applyAlignment="1" applyProtection="1">
      <alignment horizontal="center" vertical="center"/>
      <protection hidden="1"/>
    </xf>
    <xf numFmtId="0" fontId="8" fillId="5" borderId="1" xfId="5" applyFont="1" applyFill="1" applyBorder="1" applyAlignment="1" applyProtection="1">
      <alignment horizontal="center" vertical="center" wrapText="1"/>
      <protection hidden="1"/>
    </xf>
    <xf numFmtId="0" fontId="8" fillId="5" borderId="1" xfId="5" applyFont="1" applyFill="1" applyBorder="1" applyAlignment="1" applyProtection="1">
      <alignment horizontal="center" vertical="center"/>
      <protection hidden="1"/>
    </xf>
    <xf numFmtId="0" fontId="10" fillId="5" borderId="4" xfId="0" applyFont="1" applyFill="1" applyBorder="1" applyAlignment="1" applyProtection="1">
      <alignment vertical="center"/>
      <protection hidden="1"/>
    </xf>
    <xf numFmtId="0" fontId="10" fillId="5" borderId="6" xfId="0" applyFont="1" applyFill="1" applyBorder="1" applyAlignment="1" applyProtection="1">
      <alignment vertical="center"/>
      <protection hidden="1"/>
    </xf>
    <xf numFmtId="0" fontId="10" fillId="5" borderId="2" xfId="0" applyFont="1" applyFill="1" applyBorder="1" applyAlignment="1" applyProtection="1">
      <alignment vertical="center"/>
      <protection hidden="1"/>
    </xf>
    <xf numFmtId="0" fontId="9" fillId="0" borderId="1" xfId="0" applyFont="1" applyBorder="1" applyAlignment="1" applyProtection="1">
      <alignment vertical="center"/>
      <protection hidden="1"/>
    </xf>
    <xf numFmtId="0" fontId="9" fillId="0" borderId="1" xfId="0" applyFont="1" applyBorder="1" applyAlignment="1" applyProtection="1">
      <alignment vertical="center" wrapText="1"/>
      <protection hidden="1"/>
    </xf>
    <xf numFmtId="0" fontId="9" fillId="0" borderId="1" xfId="0" applyFont="1" applyBorder="1" applyAlignment="1" applyProtection="1">
      <alignment horizontal="center" vertical="center"/>
      <protection hidden="1"/>
    </xf>
    <xf numFmtId="0" fontId="10" fillId="9" borderId="1" xfId="0" applyFont="1" applyFill="1" applyBorder="1" applyAlignment="1" applyProtection="1">
      <alignment horizontal="center" vertical="center"/>
      <protection hidden="1"/>
    </xf>
    <xf numFmtId="0" fontId="0" fillId="0" borderId="1" xfId="0" applyBorder="1" applyAlignment="1" applyProtection="1">
      <alignment vertical="center" wrapText="1"/>
      <protection hidden="1"/>
    </xf>
    <xf numFmtId="0" fontId="10" fillId="9" borderId="1" xfId="0" applyFont="1" applyFill="1" applyBorder="1" applyAlignment="1" applyProtection="1">
      <alignment vertical="center"/>
      <protection hidden="1"/>
    </xf>
    <xf numFmtId="0" fontId="10" fillId="9" borderId="1" xfId="0" applyFont="1" applyFill="1" applyBorder="1" applyAlignment="1" applyProtection="1">
      <alignment vertical="center" wrapText="1"/>
      <protection hidden="1"/>
    </xf>
    <xf numFmtId="0" fontId="10" fillId="0" borderId="0" xfId="0" applyFont="1" applyAlignment="1" applyProtection="1">
      <alignment vertical="center"/>
      <protection hidden="1"/>
    </xf>
    <xf numFmtId="0" fontId="9" fillId="0" borderId="0" xfId="0" applyFont="1" applyProtection="1">
      <protection hidden="1"/>
    </xf>
    <xf numFmtId="0" fontId="9" fillId="0" borderId="0" xfId="0" applyFont="1" applyAlignment="1" applyProtection="1">
      <alignment wrapText="1"/>
      <protection hidden="1"/>
    </xf>
    <xf numFmtId="0" fontId="10" fillId="0" borderId="0" xfId="0" applyFont="1" applyProtection="1">
      <protection hidden="1"/>
    </xf>
    <xf numFmtId="0" fontId="12" fillId="6" borderId="7" xfId="7" applyBorder="1" applyAlignment="1" applyProtection="1">
      <alignment horizontal="center" vertical="center"/>
      <protection locked="0"/>
    </xf>
    <xf numFmtId="0" fontId="16" fillId="3" borderId="0" xfId="0" applyFont="1" applyFill="1" applyBorder="1" applyAlignment="1" applyProtection="1">
      <alignment vertical="center"/>
      <protection hidden="1"/>
    </xf>
    <xf numFmtId="0" fontId="12" fillId="3" borderId="0" xfId="7" applyFill="1" applyBorder="1" applyAlignment="1" applyProtection="1">
      <alignment vertical="center"/>
      <protection hidden="1"/>
    </xf>
    <xf numFmtId="0" fontId="7" fillId="0" borderId="0" xfId="0" applyFont="1" applyAlignment="1" applyProtection="1">
      <alignment vertical="center"/>
      <protection hidden="1"/>
    </xf>
    <xf numFmtId="0" fontId="7" fillId="4" borderId="0" xfId="0" applyFont="1" applyFill="1" applyAlignment="1" applyProtection="1">
      <alignment vertical="center"/>
      <protection hidden="1"/>
    </xf>
    <xf numFmtId="0" fontId="7" fillId="7" borderId="1" xfId="0" applyFont="1" applyFill="1" applyBorder="1" applyAlignment="1" applyProtection="1">
      <alignment vertical="center"/>
      <protection hidden="1"/>
    </xf>
    <xf numFmtId="0" fontId="7" fillId="8" borderId="1" xfId="0" applyFont="1" applyFill="1" applyBorder="1" applyAlignment="1" applyProtection="1">
      <alignment vertical="center"/>
      <protection hidden="1"/>
    </xf>
    <xf numFmtId="0" fontId="7" fillId="8" borderId="0" xfId="0" applyFont="1" applyFill="1" applyAlignment="1" applyProtection="1">
      <alignment vertical="center"/>
      <protection hidden="1"/>
    </xf>
    <xf numFmtId="0" fontId="7" fillId="0" borderId="0" xfId="0" applyFont="1" applyFill="1" applyAlignment="1" applyProtection="1">
      <alignment vertical="center"/>
      <protection hidden="1"/>
    </xf>
    <xf numFmtId="0" fontId="7" fillId="0" borderId="1" xfId="0" applyFont="1" applyBorder="1" applyAlignment="1" applyProtection="1">
      <alignment horizontal="left" vertical="center"/>
      <protection hidden="1"/>
    </xf>
    <xf numFmtId="0" fontId="7" fillId="0" borderId="2" xfId="0" applyFont="1" applyBorder="1" applyAlignment="1" applyProtection="1">
      <alignment vertical="center"/>
      <protection hidden="1"/>
    </xf>
    <xf numFmtId="0" fontId="7" fillId="0" borderId="1" xfId="0" applyFont="1" applyBorder="1" applyAlignment="1" applyProtection="1">
      <alignment vertical="center"/>
      <protection hidden="1"/>
    </xf>
    <xf numFmtId="0" fontId="7" fillId="4" borderId="2" xfId="0" applyFont="1" applyFill="1" applyBorder="1" applyAlignment="1" applyProtection="1">
      <alignment vertical="center"/>
      <protection hidden="1"/>
    </xf>
    <xf numFmtId="0" fontId="7" fillId="4" borderId="4" xfId="0" applyFont="1" applyFill="1" applyBorder="1" applyAlignment="1" applyProtection="1">
      <alignment vertical="center"/>
      <protection hidden="1"/>
    </xf>
    <xf numFmtId="0" fontId="7" fillId="8" borderId="6" xfId="0" applyFont="1" applyFill="1" applyBorder="1" applyAlignment="1" applyProtection="1">
      <alignment vertical="center"/>
      <protection hidden="1"/>
    </xf>
    <xf numFmtId="0" fontId="7" fillId="0" borderId="0" xfId="0" applyFont="1" applyBorder="1" applyAlignment="1" applyProtection="1">
      <alignment vertical="center"/>
      <protection hidden="1"/>
    </xf>
    <xf numFmtId="0" fontId="7" fillId="4" borderId="1" xfId="0" applyFont="1" applyFill="1" applyBorder="1" applyAlignment="1" applyProtection="1">
      <alignment vertical="center"/>
      <protection hidden="1"/>
    </xf>
    <xf numFmtId="0" fontId="18" fillId="3" borderId="0" xfId="0" applyFont="1" applyFill="1" applyProtection="1">
      <protection hidden="1"/>
    </xf>
    <xf numFmtId="0" fontId="18" fillId="3" borderId="0" xfId="0" applyFont="1" applyFill="1" applyBorder="1" applyProtection="1">
      <protection hidden="1"/>
    </xf>
    <xf numFmtId="0" fontId="14" fillId="3" borderId="16" xfId="0" applyFont="1" applyFill="1" applyBorder="1" applyAlignment="1" applyProtection="1">
      <alignment vertical="center"/>
      <protection hidden="1"/>
    </xf>
    <xf numFmtId="0" fontId="0" fillId="3" borderId="0" xfId="0" applyFill="1" applyBorder="1" applyProtection="1">
      <protection hidden="1"/>
    </xf>
    <xf numFmtId="0" fontId="14" fillId="3" borderId="0" xfId="0" applyFont="1" applyFill="1" applyAlignment="1" applyProtection="1">
      <alignment vertical="center"/>
      <protection hidden="1"/>
    </xf>
    <xf numFmtId="0" fontId="14" fillId="3" borderId="0" xfId="0" applyFont="1" applyFill="1" applyBorder="1" applyAlignment="1" applyProtection="1">
      <alignment vertical="center"/>
      <protection hidden="1"/>
    </xf>
    <xf numFmtId="0" fontId="14" fillId="13" borderId="0" xfId="0" applyFont="1" applyFill="1" applyAlignment="1" applyProtection="1">
      <alignment vertical="center"/>
      <protection hidden="1"/>
    </xf>
    <xf numFmtId="0" fontId="14" fillId="0" borderId="0" xfId="0" applyFont="1" applyFill="1" applyAlignment="1" applyProtection="1">
      <alignment vertical="center"/>
      <protection hidden="1"/>
    </xf>
    <xf numFmtId="0" fontId="14" fillId="0" borderId="0" xfId="0" applyFont="1" applyFill="1" applyBorder="1" applyAlignment="1" applyProtection="1">
      <alignment vertical="center"/>
      <protection hidden="1"/>
    </xf>
    <xf numFmtId="0" fontId="14" fillId="13" borderId="16" xfId="0" applyFont="1" applyFill="1" applyBorder="1" applyAlignment="1" applyProtection="1">
      <alignment vertical="center"/>
      <protection hidden="1"/>
    </xf>
    <xf numFmtId="0" fontId="0" fillId="13" borderId="0" xfId="0" applyFill="1" applyProtection="1">
      <protection hidden="1"/>
    </xf>
    <xf numFmtId="0" fontId="14" fillId="8" borderId="16" xfId="0" applyFont="1" applyFill="1" applyBorder="1" applyAlignment="1" applyProtection="1">
      <alignment vertical="center"/>
      <protection hidden="1"/>
    </xf>
    <xf numFmtId="0" fontId="0" fillId="13" borderId="16" xfId="0" applyFont="1" applyFill="1" applyBorder="1" applyAlignment="1" applyProtection="1">
      <alignment vertical="center" wrapText="1"/>
      <protection hidden="1"/>
    </xf>
    <xf numFmtId="0" fontId="0" fillId="8" borderId="16" xfId="0" applyFont="1" applyFill="1" applyBorder="1" applyAlignment="1" applyProtection="1">
      <alignment vertical="center" wrapText="1"/>
      <protection hidden="1"/>
    </xf>
    <xf numFmtId="0" fontId="0" fillId="8" borderId="16" xfId="0" applyFont="1" applyFill="1" applyBorder="1" applyAlignment="1" applyProtection="1">
      <alignment wrapText="1"/>
      <protection hidden="1"/>
    </xf>
    <xf numFmtId="0" fontId="0" fillId="13" borderId="16" xfId="0" applyFont="1" applyFill="1" applyBorder="1" applyAlignment="1" applyProtection="1">
      <alignment wrapText="1"/>
      <protection hidden="1"/>
    </xf>
    <xf numFmtId="0" fontId="14" fillId="13" borderId="16" xfId="0" applyFont="1" applyFill="1" applyBorder="1" applyAlignment="1" applyProtection="1">
      <alignment vertical="center" wrapText="1"/>
      <protection hidden="1"/>
    </xf>
    <xf numFmtId="0" fontId="0" fillId="0" borderId="0" xfId="0" applyAlignment="1" applyProtection="1">
      <protection hidden="1"/>
    </xf>
    <xf numFmtId="0" fontId="9" fillId="0" borderId="0" xfId="0" applyNumberFormat="1" applyFont="1" applyFill="1" applyAlignment="1" applyProtection="1">
      <protection hidden="1"/>
    </xf>
    <xf numFmtId="0" fontId="0" fillId="0" borderId="1" xfId="0" applyBorder="1" applyAlignment="1" applyProtection="1">
      <protection locked="0"/>
    </xf>
    <xf numFmtId="0" fontId="0" fillId="0" borderId="1" xfId="0" applyBorder="1" applyProtection="1">
      <protection locked="0"/>
    </xf>
    <xf numFmtId="164" fontId="0" fillId="0" borderId="2" xfId="0" applyNumberFormat="1" applyBorder="1" applyAlignment="1" applyProtection="1">
      <alignment horizontal="right"/>
      <protection locked="0"/>
    </xf>
    <xf numFmtId="2" fontId="0" fillId="0" borderId="1" xfId="0" applyNumberFormat="1" applyBorder="1" applyProtection="1"/>
    <xf numFmtId="0" fontId="0" fillId="11" borderId="17" xfId="0" applyFill="1" applyBorder="1" applyAlignment="1" applyProtection="1">
      <alignment vertical="center"/>
      <protection hidden="1"/>
    </xf>
    <xf numFmtId="0" fontId="0" fillId="10" borderId="17" xfId="0" applyFill="1" applyBorder="1" applyAlignment="1" applyProtection="1">
      <alignment vertical="center"/>
      <protection hidden="1"/>
    </xf>
    <xf numFmtId="0" fontId="0" fillId="12" borderId="17" xfId="0" applyFill="1" applyBorder="1" applyAlignment="1" applyProtection="1">
      <alignment vertical="center"/>
      <protection hidden="1"/>
    </xf>
    <xf numFmtId="0" fontId="7" fillId="0" borderId="21" xfId="0" applyFont="1" applyBorder="1" applyAlignment="1" applyProtection="1">
      <alignment horizontal="left" vertical="center"/>
      <protection hidden="1"/>
    </xf>
    <xf numFmtId="0" fontId="7" fillId="0" borderId="10" xfId="0" applyFont="1" applyBorder="1" applyAlignment="1" applyProtection="1">
      <alignment vertical="center"/>
      <protection hidden="1"/>
    </xf>
    <xf numFmtId="0" fontId="7" fillId="0" borderId="21" xfId="0" applyFont="1" applyBorder="1" applyAlignment="1" applyProtection="1">
      <alignment vertical="center"/>
      <protection hidden="1"/>
    </xf>
    <xf numFmtId="0" fontId="7" fillId="0" borderId="1" xfId="0" applyFont="1" applyFill="1" applyBorder="1" applyAlignment="1" applyProtection="1">
      <alignment vertical="center"/>
      <protection hidden="1"/>
    </xf>
    <xf numFmtId="0" fontId="7" fillId="0" borderId="1" xfId="0" applyFont="1" applyBorder="1" applyAlignment="1" applyProtection="1">
      <alignment vertical="center" wrapText="1"/>
      <protection hidden="1"/>
    </xf>
    <xf numFmtId="0" fontId="7" fillId="11" borderId="1" xfId="0" applyFont="1" applyFill="1" applyBorder="1" applyAlignment="1" applyProtection="1">
      <alignment vertical="center"/>
      <protection hidden="1"/>
    </xf>
    <xf numFmtId="0" fontId="8" fillId="5" borderId="1" xfId="5" applyFont="1" applyFill="1" applyBorder="1" applyAlignment="1" applyProtection="1">
      <alignment horizontal="center" vertical="center"/>
      <protection hidden="1"/>
    </xf>
    <xf numFmtId="0" fontId="5" fillId="4" borderId="5" xfId="0" applyFont="1" applyFill="1" applyBorder="1" applyAlignment="1" applyProtection="1">
      <alignment horizontal="left" vertical="center"/>
      <protection hidden="1"/>
    </xf>
    <xf numFmtId="0" fontId="0" fillId="4" borderId="12" xfId="0" applyFill="1" applyBorder="1" applyAlignment="1" applyProtection="1">
      <alignment horizontal="left" vertical="center"/>
      <protection hidden="1"/>
    </xf>
    <xf numFmtId="0" fontId="20" fillId="3" borderId="0" xfId="7" applyFont="1" applyFill="1" applyBorder="1" applyAlignment="1" applyProtection="1">
      <alignment vertical="center"/>
      <protection hidden="1"/>
    </xf>
    <xf numFmtId="0" fontId="0" fillId="0" borderId="1" xfId="0" applyNumberFormat="1" applyBorder="1" applyAlignment="1" applyProtection="1">
      <alignment horizontal="right"/>
      <protection locked="0"/>
    </xf>
    <xf numFmtId="0" fontId="17" fillId="3" borderId="0" xfId="0" applyFont="1" applyFill="1" applyAlignment="1" applyProtection="1">
      <alignment horizontal="center"/>
      <protection hidden="1"/>
    </xf>
    <xf numFmtId="0" fontId="12" fillId="3" borderId="22" xfId="7" applyNumberFormat="1" applyFill="1" applyBorder="1" applyAlignment="1" applyProtection="1">
      <alignment horizontal="left" vertical="center" wrapText="1"/>
      <protection hidden="1"/>
    </xf>
    <xf numFmtId="0" fontId="18" fillId="3" borderId="4" xfId="0" applyFont="1" applyFill="1" applyBorder="1" applyAlignment="1" applyProtection="1">
      <alignment vertical="center"/>
      <protection hidden="1"/>
    </xf>
    <xf numFmtId="0" fontId="22" fillId="3" borderId="6" xfId="0" applyFont="1" applyFill="1" applyBorder="1" applyAlignment="1" applyProtection="1">
      <alignment vertical="center"/>
      <protection hidden="1"/>
    </xf>
    <xf numFmtId="0" fontId="23" fillId="4" borderId="4" xfId="0" applyFont="1" applyFill="1" applyBorder="1" applyAlignment="1" applyProtection="1">
      <alignment horizontal="left" vertical="center"/>
      <protection hidden="1"/>
    </xf>
    <xf numFmtId="0" fontId="22" fillId="4" borderId="6" xfId="0" applyFont="1" applyFill="1" applyBorder="1" applyAlignment="1" applyProtection="1">
      <alignment horizontal="left" vertical="center"/>
      <protection hidden="1"/>
    </xf>
    <xf numFmtId="0" fontId="24" fillId="3" borderId="0" xfId="8" applyFont="1" applyFill="1" applyBorder="1" applyAlignment="1" applyProtection="1">
      <alignment vertical="center"/>
      <protection hidden="1"/>
    </xf>
    <xf numFmtId="2" fontId="0" fillId="3" borderId="0" xfId="0" applyNumberFormat="1" applyFill="1" applyBorder="1" applyAlignment="1" applyProtection="1">
      <alignment vertical="center"/>
      <protection hidden="1"/>
    </xf>
    <xf numFmtId="0" fontId="0" fillId="3" borderId="0" xfId="0" applyFill="1" applyBorder="1" applyAlignment="1"/>
    <xf numFmtId="0" fontId="0" fillId="0" borderId="0" xfId="0" applyBorder="1" applyAlignment="1" applyProtection="1">
      <alignment vertical="center"/>
      <protection hidden="1"/>
    </xf>
    <xf numFmtId="0" fontId="25" fillId="0" borderId="1" xfId="0" applyFont="1" applyBorder="1" applyAlignment="1" applyProtection="1">
      <alignment horizontal="center" vertical="center" wrapText="1"/>
      <protection hidden="1"/>
    </xf>
    <xf numFmtId="0" fontId="25" fillId="0" borderId="1" xfId="0" applyFont="1" applyBorder="1" applyAlignment="1" applyProtection="1">
      <alignment horizontal="center" vertical="center"/>
      <protection hidden="1"/>
    </xf>
    <xf numFmtId="0" fontId="25" fillId="0" borderId="21" xfId="0" applyFont="1" applyBorder="1" applyAlignment="1" applyProtection="1">
      <alignment horizontal="center" vertical="center" wrapText="1"/>
      <protection hidden="1"/>
    </xf>
    <xf numFmtId="0" fontId="0" fillId="0" borderId="1" xfId="0" applyBorder="1" applyProtection="1">
      <protection hidden="1"/>
    </xf>
    <xf numFmtId="0" fontId="23" fillId="3" borderId="0" xfId="0" applyFont="1" applyFill="1" applyAlignment="1" applyProtection="1">
      <alignment horizontal="center"/>
      <protection hidden="1"/>
    </xf>
    <xf numFmtId="0" fontId="0" fillId="0" borderId="1" xfId="0" applyBorder="1" applyAlignment="1" applyProtection="1">
      <alignment horizontal="center" vertical="center"/>
      <protection locked="0"/>
    </xf>
    <xf numFmtId="0" fontId="26" fillId="0" borderId="1" xfId="0" applyFont="1" applyBorder="1" applyAlignment="1" applyProtection="1">
      <alignment horizontal="center" vertical="center"/>
      <protection hidden="1"/>
    </xf>
    <xf numFmtId="164" fontId="19" fillId="3" borderId="11" xfId="7" applyNumberFormat="1" applyFont="1" applyFill="1" applyBorder="1" applyAlignment="1" applyProtection="1">
      <alignment horizontal="left" vertical="center" wrapText="1"/>
      <protection hidden="1"/>
    </xf>
    <xf numFmtId="164" fontId="19" fillId="3" borderId="0" xfId="7" applyNumberFormat="1" applyFont="1" applyFill="1" applyBorder="1" applyAlignment="1" applyProtection="1">
      <alignment horizontal="left" vertical="center" wrapText="1"/>
      <protection hidden="1"/>
    </xf>
    <xf numFmtId="0" fontId="25" fillId="3" borderId="1" xfId="0" applyFont="1" applyFill="1" applyBorder="1" applyAlignment="1" applyProtection="1">
      <alignment horizontal="center" vertical="center" wrapText="1"/>
      <protection hidden="1"/>
    </xf>
    <xf numFmtId="0" fontId="18" fillId="3" borderId="4" xfId="0" applyFont="1" applyFill="1" applyBorder="1" applyAlignment="1" applyProtection="1">
      <alignment horizontal="center" vertical="center"/>
      <protection hidden="1"/>
    </xf>
    <xf numFmtId="0" fontId="18" fillId="3" borderId="6" xfId="0" applyFont="1" applyFill="1" applyBorder="1" applyAlignment="1" applyProtection="1">
      <alignment horizontal="center" vertical="center"/>
      <protection hidden="1"/>
    </xf>
    <xf numFmtId="0" fontId="17" fillId="3" borderId="0" xfId="0" applyFont="1" applyFill="1" applyAlignment="1" applyProtection="1">
      <alignment horizontal="center"/>
      <protection hidden="1"/>
    </xf>
    <xf numFmtId="0" fontId="23" fillId="3" borderId="0" xfId="0" applyFont="1" applyFill="1" applyAlignment="1" applyProtection="1">
      <alignment horizontal="center"/>
      <protection hidden="1"/>
    </xf>
    <xf numFmtId="0" fontId="12" fillId="10" borderId="1" xfId="7" applyFill="1" applyBorder="1" applyAlignment="1" applyProtection="1">
      <alignment horizontal="left" vertical="center"/>
      <protection locked="0" hidden="1"/>
    </xf>
    <xf numFmtId="0" fontId="11" fillId="3" borderId="13" xfId="0" applyFont="1" applyFill="1" applyBorder="1" applyAlignment="1" applyProtection="1">
      <alignment horizontal="center" vertical="center"/>
      <protection hidden="1"/>
    </xf>
    <xf numFmtId="0" fontId="11" fillId="3" borderId="0" xfId="0" applyFont="1" applyFill="1" applyAlignment="1" applyProtection="1">
      <alignment horizontal="center" vertical="center"/>
      <protection hidden="1"/>
    </xf>
    <xf numFmtId="0" fontId="10" fillId="3" borderId="0" xfId="0" applyFont="1" applyFill="1" applyBorder="1" applyAlignment="1" applyProtection="1">
      <alignment horizontal="center" vertical="center"/>
      <protection hidden="1"/>
    </xf>
    <xf numFmtId="0" fontId="10" fillId="5" borderId="1" xfId="0" applyFont="1" applyFill="1" applyBorder="1" applyAlignment="1" applyProtection="1">
      <alignment horizontal="center" vertical="center"/>
      <protection hidden="1"/>
    </xf>
    <xf numFmtId="0" fontId="5" fillId="5" borderId="1" xfId="0" applyFont="1" applyFill="1" applyBorder="1" applyAlignment="1" applyProtection="1">
      <alignment horizontal="center" vertical="center"/>
      <protection hidden="1"/>
    </xf>
    <xf numFmtId="0" fontId="8" fillId="5" borderId="1" xfId="5" applyFont="1" applyFill="1" applyBorder="1" applyAlignment="1" applyProtection="1">
      <alignment horizontal="center" vertical="center"/>
      <protection hidden="1"/>
    </xf>
    <xf numFmtId="0" fontId="13" fillId="3" borderId="0" xfId="0" applyFont="1" applyFill="1" applyAlignment="1" applyProtection="1">
      <alignment horizontal="center" vertical="center"/>
      <protection hidden="1"/>
    </xf>
    <xf numFmtId="0" fontId="14" fillId="7" borderId="0" xfId="0" applyFont="1" applyFill="1" applyAlignment="1" applyProtection="1">
      <alignment horizontal="left" vertical="top" wrapText="1"/>
      <protection hidden="1"/>
    </xf>
    <xf numFmtId="0" fontId="0" fillId="3" borderId="16" xfId="0" applyFill="1" applyBorder="1" applyAlignment="1" applyProtection="1">
      <alignment horizontal="left" vertical="center" wrapText="1"/>
      <protection hidden="1"/>
    </xf>
    <xf numFmtId="0" fontId="18" fillId="0" borderId="14" xfId="0" applyFont="1" applyFill="1" applyBorder="1" applyAlignment="1" applyProtection="1">
      <alignment horizontal="center" vertical="center"/>
      <protection hidden="1"/>
    </xf>
    <xf numFmtId="0" fontId="14" fillId="13" borderId="19" xfId="0" applyFont="1" applyFill="1" applyBorder="1" applyAlignment="1" applyProtection="1">
      <alignment horizontal="left" vertical="center"/>
      <protection hidden="1"/>
    </xf>
    <xf numFmtId="0" fontId="14" fillId="13" borderId="20" xfId="0" applyFont="1" applyFill="1" applyBorder="1" applyAlignment="1" applyProtection="1">
      <alignment horizontal="left" vertical="center"/>
      <protection hidden="1"/>
    </xf>
    <xf numFmtId="0" fontId="14" fillId="14" borderId="16" xfId="0" applyFont="1" applyFill="1" applyBorder="1" applyAlignment="1" applyProtection="1">
      <alignment horizontal="center" vertical="center"/>
      <protection hidden="1"/>
    </xf>
    <xf numFmtId="0" fontId="18" fillId="15" borderId="0" xfId="0" applyFont="1" applyFill="1" applyAlignment="1" applyProtection="1">
      <alignment horizontal="center" vertical="center"/>
      <protection hidden="1"/>
    </xf>
    <xf numFmtId="0" fontId="14" fillId="3" borderId="19" xfId="0" applyFont="1" applyFill="1" applyBorder="1" applyAlignment="1" applyProtection="1">
      <alignment horizontal="left" vertical="center" wrapText="1"/>
      <protection hidden="1"/>
    </xf>
    <xf numFmtId="0" fontId="14" fillId="3" borderId="20" xfId="0" applyFont="1" applyFill="1" applyBorder="1" applyAlignment="1" applyProtection="1">
      <alignment horizontal="left" vertical="center" wrapText="1"/>
      <protection hidden="1"/>
    </xf>
    <xf numFmtId="0" fontId="0" fillId="3" borderId="16" xfId="0" applyFont="1" applyFill="1" applyBorder="1" applyAlignment="1" applyProtection="1">
      <alignment horizontal="left" vertical="center" wrapText="1"/>
      <protection hidden="1"/>
    </xf>
    <xf numFmtId="0" fontId="18" fillId="14" borderId="0" xfId="0" applyFont="1" applyFill="1" applyAlignment="1" applyProtection="1">
      <alignment horizontal="center" vertical="center"/>
      <protection hidden="1"/>
    </xf>
    <xf numFmtId="0" fontId="0" fillId="3" borderId="16" xfId="0" applyFont="1" applyFill="1" applyBorder="1" applyAlignment="1" applyProtection="1">
      <alignment horizontal="left" vertical="center"/>
      <protection hidden="1"/>
    </xf>
    <xf numFmtId="0" fontId="14" fillId="0" borderId="17" xfId="0" applyFont="1" applyFill="1" applyBorder="1" applyAlignment="1" applyProtection="1">
      <alignment horizontal="center" vertical="center"/>
      <protection hidden="1"/>
    </xf>
    <xf numFmtId="0" fontId="14" fillId="0" borderId="15" xfId="0" applyFont="1" applyFill="1" applyBorder="1" applyAlignment="1" applyProtection="1">
      <alignment horizontal="center" vertical="center"/>
      <protection hidden="1"/>
    </xf>
    <xf numFmtId="0" fontId="14" fillId="0" borderId="18" xfId="0" applyFont="1" applyFill="1" applyBorder="1" applyAlignment="1" applyProtection="1">
      <alignment horizontal="center" vertical="center"/>
      <protection hidden="1"/>
    </xf>
    <xf numFmtId="0" fontId="14" fillId="8" borderId="16" xfId="0" applyFont="1" applyFill="1" applyBorder="1" applyAlignment="1" applyProtection="1">
      <alignment horizontal="left" vertical="center" wrapText="1"/>
      <protection hidden="1"/>
    </xf>
    <xf numFmtId="0" fontId="0" fillId="13" borderId="16" xfId="0" applyFont="1" applyFill="1" applyBorder="1" applyAlignment="1" applyProtection="1">
      <alignment horizontal="left" vertical="center" wrapText="1"/>
      <protection hidden="1"/>
    </xf>
    <xf numFmtId="0" fontId="14" fillId="13" borderId="16" xfId="0" applyFont="1" applyFill="1" applyBorder="1" applyAlignment="1" applyProtection="1">
      <alignment horizontal="left" vertical="center" wrapText="1"/>
      <protection hidden="1"/>
    </xf>
    <xf numFmtId="0" fontId="0" fillId="13" borderId="17" xfId="0" applyFont="1" applyFill="1" applyBorder="1" applyAlignment="1" applyProtection="1">
      <alignment horizontal="left" vertical="center"/>
      <protection hidden="1"/>
    </xf>
    <xf numFmtId="0" fontId="0" fillId="13" borderId="18" xfId="0" applyFont="1" applyFill="1" applyBorder="1" applyAlignment="1" applyProtection="1">
      <alignment horizontal="left" vertical="center"/>
      <protection hidden="1"/>
    </xf>
    <xf numFmtId="0" fontId="0" fillId="8" borderId="16" xfId="0" applyFont="1" applyFill="1" applyBorder="1" applyAlignment="1" applyProtection="1">
      <alignment horizontal="left" vertical="center" wrapText="1"/>
      <protection hidden="1"/>
    </xf>
  </cellXfs>
  <cellStyles count="9">
    <cellStyle name="Hyperlink" xfId="8" builtinId="8"/>
    <cellStyle name="Input" xfId="7" builtinId="20"/>
    <cellStyle name="Neutral 2" xfId="1" xr:uid="{00000000-0005-0000-0000-000002000000}"/>
    <cellStyle name="Normal" xfId="0" builtinId="0"/>
    <cellStyle name="Normal 2" xfId="2" xr:uid="{00000000-0005-0000-0000-000004000000}"/>
    <cellStyle name="Normal 3" xfId="3" xr:uid="{00000000-0005-0000-0000-000005000000}"/>
    <cellStyle name="Normal 5" xfId="4" xr:uid="{00000000-0005-0000-0000-000006000000}"/>
    <cellStyle name="Normal_Book1" xfId="5" xr:uid="{00000000-0005-0000-0000-000007000000}"/>
    <cellStyle name="Percent" xfId="6" builtinId="5"/>
  </cellStyles>
  <dxfs count="4">
    <dxf>
      <font>
        <b/>
        <i val="0"/>
        <color theme="0"/>
      </font>
      <fill>
        <patternFill>
          <bgColor rgb="FF00B050"/>
        </patternFill>
      </fill>
    </dxf>
    <dxf>
      <font>
        <b/>
        <i val="0"/>
        <color theme="0"/>
      </font>
      <fill>
        <patternFill>
          <bgColor rgb="FFFFC000"/>
        </patternFill>
      </fill>
    </dxf>
    <dxf>
      <font>
        <b/>
        <i val="0"/>
        <color theme="0"/>
      </font>
      <fill>
        <patternFill>
          <bgColor rgb="FFFF0000"/>
        </patternFill>
      </fill>
    </dxf>
    <dxf>
      <fill>
        <patternFill>
          <bgColor rgb="FFFFC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warsedcd@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872"/>
  <sheetViews>
    <sheetView topLeftCell="A2" workbookViewId="0">
      <selection activeCell="B52" sqref="B52"/>
    </sheetView>
  </sheetViews>
  <sheetFormatPr defaultColWidth="5.28515625" defaultRowHeight="11.25" x14ac:dyDescent="0.25"/>
  <cols>
    <col min="1" max="1" width="12.85546875" style="59" bestFit="1" customWidth="1"/>
    <col min="2" max="2" width="24.42578125" style="59" bestFit="1" customWidth="1"/>
    <col min="3" max="3" width="5.28515625" style="59"/>
    <col min="4" max="4" width="12" style="59" bestFit="1" customWidth="1"/>
    <col min="5" max="5" width="5.5703125" style="59" bestFit="1" customWidth="1"/>
    <col min="6" max="6" width="8.28515625" style="59" customWidth="1"/>
    <col min="7" max="7" width="5.42578125" style="59" bestFit="1" customWidth="1"/>
    <col min="8" max="8" width="9.7109375" style="59" bestFit="1" customWidth="1"/>
    <col min="9" max="9" width="5.140625" style="59" bestFit="1" customWidth="1"/>
    <col min="10" max="10" width="22.85546875" style="59" bestFit="1" customWidth="1"/>
    <col min="11" max="11" width="3.28515625" style="59" bestFit="1" customWidth="1"/>
    <col min="12" max="12" width="7.42578125" style="59" bestFit="1" customWidth="1"/>
    <col min="13" max="13" width="10.140625" style="59" bestFit="1" customWidth="1"/>
    <col min="14" max="14" width="7.7109375" style="59" bestFit="1" customWidth="1"/>
    <col min="15" max="15" width="12.5703125" style="59" bestFit="1" customWidth="1"/>
    <col min="16" max="16" width="7.28515625" style="59" bestFit="1" customWidth="1"/>
    <col min="17" max="17" width="28.7109375" style="59" bestFit="1" customWidth="1"/>
    <col min="18" max="18" width="32.5703125" style="59" bestFit="1" customWidth="1"/>
    <col min="19" max="20" width="9.7109375" style="59" bestFit="1" customWidth="1"/>
    <col min="21" max="21" width="9" style="59" bestFit="1" customWidth="1"/>
    <col min="22" max="22" width="10" style="59" bestFit="1" customWidth="1"/>
    <col min="23" max="23" width="12" style="59" bestFit="1" customWidth="1"/>
    <col min="24" max="24" width="12.28515625" style="59" bestFit="1" customWidth="1"/>
    <col min="25" max="25" width="10.140625" style="59" bestFit="1" customWidth="1"/>
    <col min="26" max="26" width="5.28515625" style="59"/>
    <col min="27" max="27" width="11.28515625" style="59" bestFit="1" customWidth="1"/>
    <col min="28" max="29" width="5.28515625" style="59"/>
    <col min="30" max="30" width="8.42578125" style="59" customWidth="1"/>
    <col min="31" max="16384" width="5.28515625" style="59"/>
  </cols>
  <sheetData>
    <row r="1" spans="1:30" x14ac:dyDescent="0.25">
      <c r="A1" s="67"/>
      <c r="B1" s="67" t="s">
        <v>136</v>
      </c>
      <c r="C1" s="67"/>
      <c r="D1" s="67" t="s">
        <v>123</v>
      </c>
      <c r="E1" s="67" t="s">
        <v>124</v>
      </c>
      <c r="F1" s="67" t="s">
        <v>125</v>
      </c>
      <c r="G1" s="67" t="s">
        <v>129</v>
      </c>
      <c r="H1" s="67" t="s">
        <v>131</v>
      </c>
      <c r="I1" s="67" t="s">
        <v>134</v>
      </c>
      <c r="J1" s="72" t="s">
        <v>120</v>
      </c>
      <c r="K1" s="60" t="s">
        <v>168</v>
      </c>
      <c r="L1" s="61" t="s">
        <v>135</v>
      </c>
      <c r="M1" s="62" t="s">
        <v>160</v>
      </c>
      <c r="N1" s="61" t="s">
        <v>165</v>
      </c>
      <c r="O1" s="63" t="s">
        <v>121</v>
      </c>
      <c r="P1" s="61" t="s">
        <v>201</v>
      </c>
      <c r="Q1" s="61" t="s">
        <v>202</v>
      </c>
      <c r="R1" s="61" t="s">
        <v>203</v>
      </c>
      <c r="S1" s="59" t="s">
        <v>348</v>
      </c>
      <c r="T1" s="59" t="s">
        <v>337</v>
      </c>
      <c r="U1" s="59" t="s">
        <v>338</v>
      </c>
      <c r="V1" s="59" t="s">
        <v>339</v>
      </c>
      <c r="W1" s="59" t="s">
        <v>345</v>
      </c>
      <c r="X1" s="59" t="s">
        <v>346</v>
      </c>
      <c r="Y1" s="59" t="s">
        <v>133</v>
      </c>
      <c r="AD1" s="59" t="s">
        <v>353</v>
      </c>
    </row>
    <row r="2" spans="1:30" x14ac:dyDescent="0.25">
      <c r="A2" s="102" t="s">
        <v>0</v>
      </c>
      <c r="B2" s="102" t="s">
        <v>962</v>
      </c>
      <c r="C2" s="67"/>
      <c r="D2" s="65" t="s">
        <v>0</v>
      </c>
      <c r="E2" s="67">
        <v>1</v>
      </c>
      <c r="F2" s="103" t="s">
        <v>126</v>
      </c>
      <c r="G2" s="67" t="s">
        <v>151</v>
      </c>
      <c r="H2" s="67" t="s">
        <v>335</v>
      </c>
      <c r="I2" s="67">
        <v>1</v>
      </c>
      <c r="J2" s="68" t="s">
        <v>343</v>
      </c>
      <c r="K2" s="69"/>
      <c r="L2" s="61" t="s">
        <v>158</v>
      </c>
      <c r="M2" s="62" t="s">
        <v>326</v>
      </c>
      <c r="N2" s="61" t="s">
        <v>166</v>
      </c>
      <c r="O2" s="70" t="s">
        <v>145</v>
      </c>
      <c r="P2" s="61">
        <v>101</v>
      </c>
      <c r="Q2" s="61" t="s">
        <v>229</v>
      </c>
      <c r="R2" s="61" t="str">
        <f>Q2&amp;" ["&amp;P2&amp;"]"</f>
        <v>Mechi Zonal Hospital, Jhapa [101]</v>
      </c>
      <c r="S2" s="104"/>
      <c r="T2" s="59" t="s">
        <v>142</v>
      </c>
      <c r="U2" s="59" t="s">
        <v>326</v>
      </c>
      <c r="V2" s="59" t="s">
        <v>326</v>
      </c>
      <c r="W2" s="59" t="s">
        <v>326</v>
      </c>
      <c r="X2" s="59" t="s">
        <v>326</v>
      </c>
      <c r="Y2" s="62" t="s">
        <v>326</v>
      </c>
      <c r="AD2" s="59" t="s">
        <v>354</v>
      </c>
    </row>
    <row r="3" spans="1:30" x14ac:dyDescent="0.25">
      <c r="A3" s="102" t="s">
        <v>0</v>
      </c>
      <c r="B3" s="102" t="s">
        <v>963</v>
      </c>
      <c r="C3" s="67"/>
      <c r="D3" s="65" t="s">
        <v>1</v>
      </c>
      <c r="E3" s="67">
        <v>2</v>
      </c>
      <c r="F3" s="103" t="s">
        <v>127</v>
      </c>
      <c r="G3" s="67" t="s">
        <v>152</v>
      </c>
      <c r="H3" s="67" t="s">
        <v>336</v>
      </c>
      <c r="I3" s="67">
        <v>2</v>
      </c>
      <c r="J3" s="68" t="s">
        <v>185</v>
      </c>
      <c r="K3" s="69"/>
      <c r="L3" s="61" t="s">
        <v>139</v>
      </c>
      <c r="M3" s="62" t="s">
        <v>140</v>
      </c>
      <c r="N3" s="61" t="s">
        <v>167</v>
      </c>
      <c r="O3" s="70" t="s">
        <v>146</v>
      </c>
      <c r="P3" s="61">
        <v>102</v>
      </c>
      <c r="Q3" s="61" t="s">
        <v>230</v>
      </c>
      <c r="R3" s="61" t="str">
        <f t="shared" ref="R3:R66" si="0">Q3&amp;" ["&amp;P3&amp;"]"</f>
        <v>Koshi Zonal Hospital, Morang [102]</v>
      </c>
      <c r="S3" s="104"/>
      <c r="U3" s="59" t="s">
        <v>340</v>
      </c>
      <c r="V3" s="59" t="s">
        <v>340</v>
      </c>
      <c r="W3" s="59" t="s">
        <v>340</v>
      </c>
      <c r="X3" s="59" t="s">
        <v>340</v>
      </c>
      <c r="Y3" s="62" t="s">
        <v>140</v>
      </c>
      <c r="AD3" s="59" t="s">
        <v>355</v>
      </c>
    </row>
    <row r="4" spans="1:30" x14ac:dyDescent="0.25">
      <c r="A4" s="102" t="s">
        <v>0</v>
      </c>
      <c r="B4" s="102" t="s">
        <v>964</v>
      </c>
      <c r="C4" s="67"/>
      <c r="D4" s="65" t="s">
        <v>3</v>
      </c>
      <c r="E4" s="67">
        <v>3</v>
      </c>
      <c r="F4" s="103" t="s">
        <v>128</v>
      </c>
      <c r="G4" s="67" t="s">
        <v>153</v>
      </c>
      <c r="H4" s="103" t="s">
        <v>180</v>
      </c>
      <c r="I4" s="67">
        <v>3</v>
      </c>
      <c r="J4" s="68" t="s">
        <v>137</v>
      </c>
      <c r="K4" s="69"/>
      <c r="L4" s="61" t="s">
        <v>159</v>
      </c>
      <c r="M4" s="62" t="s">
        <v>141</v>
      </c>
      <c r="N4" s="61"/>
      <c r="O4" s="70" t="s">
        <v>147</v>
      </c>
      <c r="P4" s="61">
        <v>103</v>
      </c>
      <c r="Q4" s="61" t="s">
        <v>231</v>
      </c>
      <c r="R4" s="61" t="str">
        <f t="shared" si="0"/>
        <v>District Hospital, Sunsari [103]</v>
      </c>
      <c r="S4" s="104"/>
      <c r="U4" s="59" t="s">
        <v>143</v>
      </c>
      <c r="W4" s="59" t="s">
        <v>347</v>
      </c>
      <c r="X4" s="59" t="s">
        <v>347</v>
      </c>
      <c r="Y4" s="62" t="s">
        <v>141</v>
      </c>
      <c r="AD4" s="59" t="s">
        <v>356</v>
      </c>
    </row>
    <row r="5" spans="1:30" x14ac:dyDescent="0.25">
      <c r="A5" s="64" t="s">
        <v>0</v>
      </c>
      <c r="B5" s="64" t="s">
        <v>965</v>
      </c>
      <c r="D5" s="99" t="s">
        <v>6</v>
      </c>
      <c r="E5" s="100">
        <v>4</v>
      </c>
      <c r="I5" s="101">
        <v>4</v>
      </c>
      <c r="J5" s="68" t="s">
        <v>332</v>
      </c>
      <c r="K5" s="69"/>
      <c r="L5" s="61"/>
      <c r="M5" s="62" t="s">
        <v>142</v>
      </c>
      <c r="N5" s="61"/>
      <c r="O5" s="70" t="s">
        <v>148</v>
      </c>
      <c r="P5" s="61">
        <v>104</v>
      </c>
      <c r="Q5" s="61" t="s">
        <v>199</v>
      </c>
      <c r="R5" s="61" t="str">
        <f t="shared" si="0"/>
        <v>BPKIHS, Dharan  [104]</v>
      </c>
      <c r="S5" s="104"/>
      <c r="U5" s="59" t="s">
        <v>341</v>
      </c>
      <c r="W5" s="59" t="s">
        <v>143</v>
      </c>
      <c r="X5" s="59" t="s">
        <v>143</v>
      </c>
      <c r="Y5" s="62" t="s">
        <v>142</v>
      </c>
      <c r="AD5" s="59" t="s">
        <v>357</v>
      </c>
    </row>
    <row r="6" spans="1:30" x14ac:dyDescent="0.25">
      <c r="A6" s="64" t="s">
        <v>0</v>
      </c>
      <c r="B6" s="64" t="s">
        <v>966</v>
      </c>
      <c r="D6" s="65" t="s">
        <v>7</v>
      </c>
      <c r="E6" s="66">
        <v>5</v>
      </c>
      <c r="I6" s="67">
        <v>5</v>
      </c>
      <c r="J6" s="68" t="s">
        <v>194</v>
      </c>
      <c r="K6" s="69"/>
      <c r="L6" s="61"/>
      <c r="M6" s="62" t="s">
        <v>143</v>
      </c>
      <c r="N6" s="61"/>
      <c r="O6" s="70" t="s">
        <v>149</v>
      </c>
      <c r="P6" s="61">
        <v>105</v>
      </c>
      <c r="Q6" s="61" t="s">
        <v>232</v>
      </c>
      <c r="R6" s="61" t="str">
        <f t="shared" si="0"/>
        <v>District Hospital, Dhankuta [105]</v>
      </c>
      <c r="S6" s="104"/>
      <c r="Y6" s="62" t="s">
        <v>143</v>
      </c>
      <c r="AD6" s="59" t="s">
        <v>358</v>
      </c>
    </row>
    <row r="7" spans="1:30" x14ac:dyDescent="0.25">
      <c r="A7" s="64" t="s">
        <v>0</v>
      </c>
      <c r="B7" s="64" t="s">
        <v>967</v>
      </c>
      <c r="D7" s="65" t="s">
        <v>8</v>
      </c>
      <c r="E7" s="66">
        <v>6</v>
      </c>
      <c r="I7" s="67">
        <v>6</v>
      </c>
      <c r="J7" s="68" t="s">
        <v>189</v>
      </c>
      <c r="K7" s="69"/>
      <c r="L7" s="61"/>
      <c r="M7" s="62" t="s">
        <v>144</v>
      </c>
      <c r="N7" s="61"/>
      <c r="O7" s="70" t="s">
        <v>150</v>
      </c>
      <c r="P7" s="61">
        <v>106</v>
      </c>
      <c r="Q7" s="61" t="s">
        <v>233</v>
      </c>
      <c r="R7" s="61" t="str">
        <f t="shared" si="0"/>
        <v>Sagarmatha Zonal Hospital,Saptari [106]</v>
      </c>
      <c r="S7" s="104"/>
      <c r="Y7" s="62" t="s">
        <v>144</v>
      </c>
      <c r="AD7" s="59" t="s">
        <v>359</v>
      </c>
    </row>
    <row r="8" spans="1:30" x14ac:dyDescent="0.25">
      <c r="A8" s="64" t="s">
        <v>0</v>
      </c>
      <c r="B8" s="64" t="s">
        <v>968</v>
      </c>
      <c r="D8" s="65" t="s">
        <v>9</v>
      </c>
      <c r="E8" s="66">
        <v>7</v>
      </c>
      <c r="I8" s="67">
        <v>7</v>
      </c>
      <c r="J8" s="68" t="s">
        <v>188</v>
      </c>
      <c r="K8" s="69"/>
      <c r="L8" s="61"/>
      <c r="M8" s="62"/>
      <c r="N8" s="61"/>
      <c r="O8" s="70" t="s">
        <v>164</v>
      </c>
      <c r="P8" s="61">
        <v>107</v>
      </c>
      <c r="Q8" s="61" t="s">
        <v>234</v>
      </c>
      <c r="R8" s="61" t="str">
        <f t="shared" si="0"/>
        <v>Ramkumar Umashankar Hospital, Siraha [107]</v>
      </c>
      <c r="S8" s="104"/>
      <c r="AD8" s="59" t="s">
        <v>360</v>
      </c>
    </row>
    <row r="9" spans="1:30" x14ac:dyDescent="0.25">
      <c r="A9" s="64" t="s">
        <v>0</v>
      </c>
      <c r="B9" s="64" t="s">
        <v>969</v>
      </c>
      <c r="D9" s="65" t="s">
        <v>11</v>
      </c>
      <c r="E9" s="66">
        <v>8</v>
      </c>
      <c r="I9" s="67">
        <v>8</v>
      </c>
      <c r="J9" s="68" t="s">
        <v>187</v>
      </c>
      <c r="K9" s="69"/>
      <c r="L9" s="61"/>
      <c r="M9" s="62"/>
      <c r="N9" s="61"/>
      <c r="O9" s="70"/>
      <c r="P9" s="61">
        <v>108</v>
      </c>
      <c r="Q9" s="61" t="s">
        <v>242</v>
      </c>
      <c r="R9" s="61" t="str">
        <f t="shared" si="0"/>
        <v>District Hospital, Siraha [108]</v>
      </c>
      <c r="S9" s="104"/>
    </row>
    <row r="10" spans="1:30" x14ac:dyDescent="0.25">
      <c r="A10" s="64" t="s">
        <v>0</v>
      </c>
      <c r="B10" s="64" t="s">
        <v>970</v>
      </c>
      <c r="D10" s="65" t="s">
        <v>12</v>
      </c>
      <c r="E10" s="66">
        <v>9</v>
      </c>
      <c r="I10" s="67">
        <v>9</v>
      </c>
      <c r="J10" s="68" t="s">
        <v>344</v>
      </c>
      <c r="K10" s="69"/>
      <c r="L10" s="61"/>
      <c r="M10" s="71"/>
      <c r="N10" s="71"/>
      <c r="P10" s="61">
        <v>109</v>
      </c>
      <c r="Q10" s="61" t="s">
        <v>235</v>
      </c>
      <c r="R10" s="61" t="str">
        <f t="shared" si="0"/>
        <v>Janakpur Zonal Hospital, Dhanusha [109]</v>
      </c>
      <c r="S10" s="104"/>
    </row>
    <row r="11" spans="1:30" x14ac:dyDescent="0.25">
      <c r="A11" s="64" t="s">
        <v>0</v>
      </c>
      <c r="B11" s="64" t="s">
        <v>971</v>
      </c>
      <c r="D11" s="65" t="s">
        <v>14</v>
      </c>
      <c r="E11" s="66">
        <v>10</v>
      </c>
      <c r="I11" s="67">
        <v>10</v>
      </c>
      <c r="J11" s="68" t="s">
        <v>334</v>
      </c>
      <c r="K11" s="69"/>
      <c r="L11" s="61"/>
      <c r="M11" s="71"/>
      <c r="N11" s="71"/>
      <c r="P11" s="61">
        <v>110</v>
      </c>
      <c r="Q11" s="61" t="s">
        <v>236</v>
      </c>
      <c r="R11" s="61" t="str">
        <f t="shared" si="0"/>
        <v>District Hospital, Rautahat [110]</v>
      </c>
      <c r="S11" s="104"/>
    </row>
    <row r="12" spans="1:30" x14ac:dyDescent="0.25">
      <c r="A12" s="64"/>
      <c r="B12" s="64"/>
      <c r="D12" s="65" t="s">
        <v>17</v>
      </c>
      <c r="E12" s="66">
        <v>11</v>
      </c>
      <c r="I12" s="67">
        <v>11</v>
      </c>
      <c r="J12" s="68" t="s">
        <v>155</v>
      </c>
      <c r="K12" s="72"/>
      <c r="P12" s="61">
        <v>111</v>
      </c>
      <c r="Q12" s="61" t="s">
        <v>237</v>
      </c>
      <c r="R12" s="61" t="str">
        <f t="shared" si="0"/>
        <v>District Hospital, Bara [111]</v>
      </c>
    </row>
    <row r="13" spans="1:30" x14ac:dyDescent="0.25">
      <c r="A13" s="64"/>
      <c r="B13" s="64"/>
      <c r="D13" s="65" t="s">
        <v>18</v>
      </c>
      <c r="E13" s="66">
        <v>12</v>
      </c>
      <c r="I13" s="67">
        <v>12</v>
      </c>
      <c r="J13" s="68" t="s">
        <v>154</v>
      </c>
      <c r="K13" s="72"/>
      <c r="P13" s="61">
        <v>112</v>
      </c>
      <c r="Q13" s="61" t="s">
        <v>238</v>
      </c>
      <c r="R13" s="61" t="str">
        <f t="shared" si="0"/>
        <v>Narayani Sub-Regional Hospital, Parsa [112]</v>
      </c>
    </row>
    <row r="14" spans="1:30" x14ac:dyDescent="0.25">
      <c r="A14" s="64"/>
      <c r="B14" s="64"/>
      <c r="D14" s="65" t="s">
        <v>20</v>
      </c>
      <c r="E14" s="66">
        <v>13</v>
      </c>
      <c r="I14" s="67">
        <v>13</v>
      </c>
      <c r="J14" s="68" t="s">
        <v>192</v>
      </c>
      <c r="K14" s="72"/>
      <c r="P14" s="61">
        <v>113</v>
      </c>
      <c r="Q14" s="61" t="s">
        <v>239</v>
      </c>
      <c r="R14" s="61" t="str">
        <f t="shared" si="0"/>
        <v>District Hospital, Makawanpur [113]</v>
      </c>
    </row>
    <row r="15" spans="1:30" x14ac:dyDescent="0.25">
      <c r="A15" s="64"/>
      <c r="B15" s="64"/>
      <c r="D15" s="65" t="s">
        <v>21</v>
      </c>
      <c r="E15" s="66">
        <v>14</v>
      </c>
      <c r="I15" s="67">
        <v>14</v>
      </c>
      <c r="J15" s="68" t="s">
        <v>190</v>
      </c>
      <c r="K15" s="72"/>
      <c r="P15" s="61">
        <v>114</v>
      </c>
      <c r="Q15" s="61" t="s">
        <v>240</v>
      </c>
      <c r="R15" s="61" t="str">
        <f t="shared" si="0"/>
        <v>Narayani Zonal Hospital, Chitwan [114]</v>
      </c>
      <c r="S15" s="59" t="s">
        <v>348</v>
      </c>
      <c r="T15" s="59" t="s">
        <v>337</v>
      </c>
      <c r="U15" s="59" t="s">
        <v>338</v>
      </c>
      <c r="V15" s="59" t="s">
        <v>339</v>
      </c>
      <c r="W15" s="59" t="s">
        <v>345</v>
      </c>
      <c r="X15" s="59" t="s">
        <v>346</v>
      </c>
      <c r="Y15" s="59" t="s">
        <v>133</v>
      </c>
      <c r="AA15" s="59" t="s">
        <v>349</v>
      </c>
      <c r="AB15" s="59" t="s">
        <v>350</v>
      </c>
    </row>
    <row r="16" spans="1:30" x14ac:dyDescent="0.25">
      <c r="A16" s="64"/>
      <c r="B16" s="64"/>
      <c r="D16" s="65" t="s">
        <v>23</v>
      </c>
      <c r="E16" s="66">
        <v>15</v>
      </c>
      <c r="I16" s="67">
        <v>15</v>
      </c>
      <c r="J16" s="68" t="s">
        <v>184</v>
      </c>
      <c r="K16" s="72"/>
      <c r="P16" s="61">
        <v>115</v>
      </c>
      <c r="Q16" s="61" t="s">
        <v>241</v>
      </c>
      <c r="R16" s="61" t="str">
        <f t="shared" si="0"/>
        <v>Kanti Children Hospital, Kathmandu [115]</v>
      </c>
      <c r="T16" s="59" t="s">
        <v>159</v>
      </c>
      <c r="U16" s="59" t="s">
        <v>158</v>
      </c>
      <c r="V16" s="59" t="s">
        <v>139</v>
      </c>
      <c r="W16" s="59" t="s">
        <v>159</v>
      </c>
      <c r="X16" s="59" t="s">
        <v>139</v>
      </c>
      <c r="Y16" s="59" t="s">
        <v>158</v>
      </c>
      <c r="AA16" s="59" t="s">
        <v>166</v>
      </c>
      <c r="AB16" s="59" t="s">
        <v>166</v>
      </c>
    </row>
    <row r="17" spans="1:28" x14ac:dyDescent="0.25">
      <c r="A17" s="64"/>
      <c r="B17" s="64"/>
      <c r="D17" s="65" t="s">
        <v>24</v>
      </c>
      <c r="E17" s="66">
        <v>16</v>
      </c>
      <c r="I17" s="67">
        <v>16</v>
      </c>
      <c r="J17" s="68" t="s">
        <v>138</v>
      </c>
      <c r="K17" s="72"/>
      <c r="P17" s="61">
        <v>116</v>
      </c>
      <c r="Q17" s="61" t="s">
        <v>243</v>
      </c>
      <c r="R17" s="61" t="str">
        <f t="shared" si="0"/>
        <v>Sukraraj Tropical Hospital, Kathmandu [116]</v>
      </c>
      <c r="U17" s="59" t="s">
        <v>139</v>
      </c>
      <c r="V17" s="59" t="s">
        <v>159</v>
      </c>
      <c r="X17" s="59" t="s">
        <v>159</v>
      </c>
      <c r="Y17" s="59" t="s">
        <v>139</v>
      </c>
      <c r="AB17" s="59" t="s">
        <v>167</v>
      </c>
    </row>
    <row r="18" spans="1:28" x14ac:dyDescent="0.25">
      <c r="A18" s="64"/>
      <c r="B18" s="64"/>
      <c r="D18" s="65" t="s">
        <v>25</v>
      </c>
      <c r="E18" s="66">
        <v>17</v>
      </c>
      <c r="I18" s="67">
        <v>17</v>
      </c>
      <c r="J18" s="68" t="s">
        <v>191</v>
      </c>
      <c r="K18" s="72"/>
      <c r="P18" s="61">
        <v>117</v>
      </c>
      <c r="Q18" s="61" t="s">
        <v>244</v>
      </c>
      <c r="R18" s="61" t="str">
        <f t="shared" si="0"/>
        <v>United Mission Hospital, Palpa [117]</v>
      </c>
      <c r="U18" s="59" t="s">
        <v>159</v>
      </c>
      <c r="Y18" s="59" t="s">
        <v>159</v>
      </c>
    </row>
    <row r="19" spans="1:28" x14ac:dyDescent="0.25">
      <c r="A19" s="64"/>
      <c r="B19" s="64"/>
      <c r="D19" s="65" t="s">
        <v>26</v>
      </c>
      <c r="E19" s="66">
        <v>18</v>
      </c>
      <c r="I19" s="67">
        <v>18</v>
      </c>
      <c r="J19" s="68" t="s">
        <v>183</v>
      </c>
      <c r="K19" s="72"/>
      <c r="P19" s="61">
        <v>118</v>
      </c>
      <c r="Q19" s="61" t="s">
        <v>200</v>
      </c>
      <c r="R19" s="61" t="str">
        <f t="shared" si="0"/>
        <v>PCH, Nawalparasi [118]</v>
      </c>
    </row>
    <row r="20" spans="1:28" x14ac:dyDescent="0.25">
      <c r="A20" s="64"/>
      <c r="B20" s="64"/>
      <c r="D20" s="65" t="s">
        <v>28</v>
      </c>
      <c r="E20" s="66">
        <v>19</v>
      </c>
      <c r="I20" s="67">
        <v>19</v>
      </c>
      <c r="J20" s="68" t="s">
        <v>193</v>
      </c>
      <c r="K20" s="72"/>
      <c r="P20" s="61">
        <v>119</v>
      </c>
      <c r="Q20" s="61" t="s">
        <v>245</v>
      </c>
      <c r="R20" s="61" t="str">
        <f t="shared" si="0"/>
        <v>Prithvi Bir Hospital, Kapilvastu [119]</v>
      </c>
    </row>
    <row r="21" spans="1:28" x14ac:dyDescent="0.25">
      <c r="A21" s="64"/>
      <c r="B21" s="64"/>
      <c r="D21" s="65" t="s">
        <v>29</v>
      </c>
      <c r="E21" s="66">
        <v>20</v>
      </c>
      <c r="I21" s="67">
        <v>20</v>
      </c>
      <c r="J21" s="68" t="s">
        <v>186</v>
      </c>
      <c r="K21" s="72"/>
      <c r="P21" s="61">
        <v>120</v>
      </c>
      <c r="Q21" s="61" t="s">
        <v>246</v>
      </c>
      <c r="R21" s="61" t="str">
        <f t="shared" si="0"/>
        <v>Lumbini Zonal Hospital, Rupandehi [120]</v>
      </c>
    </row>
    <row r="22" spans="1:28" x14ac:dyDescent="0.25">
      <c r="A22" s="64"/>
      <c r="B22" s="64"/>
      <c r="D22" s="65" t="s">
        <v>30</v>
      </c>
      <c r="E22" s="66">
        <v>21</v>
      </c>
      <c r="I22" s="67">
        <v>21</v>
      </c>
      <c r="J22" s="68" t="s">
        <v>333</v>
      </c>
      <c r="K22" s="72"/>
      <c r="P22" s="61">
        <v>121</v>
      </c>
      <c r="Q22" s="61" t="s">
        <v>247</v>
      </c>
      <c r="R22" s="61" t="str">
        <f t="shared" si="0"/>
        <v>Rapti Sub-Regional Hospital, Dang [121]</v>
      </c>
    </row>
    <row r="23" spans="1:28" x14ac:dyDescent="0.25">
      <c r="A23" s="64"/>
      <c r="B23" s="64"/>
      <c r="D23" s="65" t="s">
        <v>31</v>
      </c>
      <c r="E23" s="66">
        <v>22</v>
      </c>
      <c r="I23" s="67">
        <v>22</v>
      </c>
      <c r="J23" s="68" t="s">
        <v>133</v>
      </c>
      <c r="K23" s="72"/>
      <c r="P23" s="61">
        <v>122</v>
      </c>
      <c r="Q23" s="61" t="s">
        <v>248</v>
      </c>
      <c r="R23" s="61" t="str">
        <f t="shared" si="0"/>
        <v>Mid-Western Regional Hospital, Surkhet [122]</v>
      </c>
    </row>
    <row r="24" spans="1:28" x14ac:dyDescent="0.25">
      <c r="A24" s="64"/>
      <c r="B24" s="64"/>
      <c r="D24" s="65" t="s">
        <v>33</v>
      </c>
      <c r="E24" s="66">
        <v>23</v>
      </c>
      <c r="I24" s="67">
        <v>23</v>
      </c>
      <c r="J24" s="68"/>
      <c r="K24" s="72"/>
      <c r="P24" s="61">
        <v>123</v>
      </c>
      <c r="Q24" s="61" t="s">
        <v>249</v>
      </c>
      <c r="R24" s="61" t="str">
        <f t="shared" si="0"/>
        <v>Bheri Zonal Hospital, Banke [123]</v>
      </c>
    </row>
    <row r="25" spans="1:28" x14ac:dyDescent="0.25">
      <c r="A25" s="64"/>
      <c r="B25" s="64"/>
      <c r="D25" s="65" t="s">
        <v>34</v>
      </c>
      <c r="E25" s="66">
        <v>24</v>
      </c>
      <c r="I25" s="67">
        <v>24</v>
      </c>
      <c r="J25" s="68"/>
      <c r="K25" s="72"/>
      <c r="P25" s="61">
        <v>124</v>
      </c>
      <c r="Q25" s="61" t="s">
        <v>250</v>
      </c>
      <c r="R25" s="61" t="str">
        <f t="shared" si="0"/>
        <v>Seti Zonal Hospital, Kailali [124]</v>
      </c>
    </row>
    <row r="26" spans="1:28" x14ac:dyDescent="0.25">
      <c r="A26" s="64"/>
      <c r="B26" s="64"/>
      <c r="D26" s="65" t="s">
        <v>35</v>
      </c>
      <c r="E26" s="66">
        <v>25</v>
      </c>
      <c r="I26" s="67">
        <v>25</v>
      </c>
      <c r="J26" s="68"/>
      <c r="K26" s="72"/>
      <c r="P26" s="61">
        <v>125</v>
      </c>
      <c r="Q26" s="61" t="s">
        <v>251</v>
      </c>
      <c r="R26" s="61" t="str">
        <f t="shared" si="0"/>
        <v>Mahakali Zonal Hospital, Kanchanpur [125]</v>
      </c>
    </row>
    <row r="27" spans="1:28" x14ac:dyDescent="0.25">
      <c r="A27" s="64"/>
      <c r="B27" s="64"/>
      <c r="D27" s="65" t="s">
        <v>36</v>
      </c>
      <c r="E27" s="66">
        <v>26</v>
      </c>
      <c r="I27" s="67">
        <v>26</v>
      </c>
      <c r="J27" s="68"/>
      <c r="K27" s="72"/>
      <c r="P27" s="61">
        <v>126</v>
      </c>
      <c r="Q27" s="61" t="s">
        <v>252</v>
      </c>
      <c r="R27" s="61" t="str">
        <f t="shared" si="0"/>
        <v>District Hospital, Doti [126]</v>
      </c>
    </row>
    <row r="28" spans="1:28" x14ac:dyDescent="0.25">
      <c r="A28" s="64"/>
      <c r="B28" s="64"/>
      <c r="D28" s="65" t="s">
        <v>38</v>
      </c>
      <c r="E28" s="66">
        <v>27</v>
      </c>
      <c r="I28" s="67">
        <v>27</v>
      </c>
      <c r="J28" s="68"/>
      <c r="K28" s="72"/>
      <c r="P28" s="61">
        <v>127</v>
      </c>
      <c r="Q28" s="61" t="s">
        <v>253</v>
      </c>
      <c r="R28" s="61" t="str">
        <f t="shared" si="0"/>
        <v>District Hospital, Bardiya [127]</v>
      </c>
    </row>
    <row r="29" spans="1:28" x14ac:dyDescent="0.25">
      <c r="A29" s="64"/>
      <c r="B29" s="64"/>
      <c r="D29" s="65" t="s">
        <v>39</v>
      </c>
      <c r="E29" s="66">
        <v>28</v>
      </c>
      <c r="I29" s="67">
        <v>28</v>
      </c>
      <c r="J29" s="68"/>
      <c r="K29" s="72"/>
      <c r="P29" s="61">
        <v>128</v>
      </c>
      <c r="Q29" s="61" t="s">
        <v>254</v>
      </c>
      <c r="R29" s="61" t="str">
        <f t="shared" si="0"/>
        <v>District Hospital, Mahottari [128]</v>
      </c>
    </row>
    <row r="30" spans="1:28" x14ac:dyDescent="0.25">
      <c r="A30" s="64"/>
      <c r="B30" s="64"/>
      <c r="D30" s="65" t="s">
        <v>43</v>
      </c>
      <c r="E30" s="66">
        <v>29</v>
      </c>
      <c r="I30" s="67">
        <v>29</v>
      </c>
      <c r="J30" s="68"/>
      <c r="K30" s="72"/>
      <c r="P30" s="61">
        <v>129</v>
      </c>
      <c r="Q30" s="61" t="s">
        <v>255</v>
      </c>
      <c r="R30" s="61" t="str">
        <f t="shared" si="0"/>
        <v>District Hospital, Dadeldhura  [129]</v>
      </c>
    </row>
    <row r="31" spans="1:28" x14ac:dyDescent="0.25">
      <c r="A31" s="64"/>
      <c r="B31" s="64"/>
      <c r="D31" s="65" t="s">
        <v>327</v>
      </c>
      <c r="E31" s="66">
        <v>30</v>
      </c>
      <c r="I31" s="67">
        <v>30</v>
      </c>
      <c r="P31" s="61">
        <v>130</v>
      </c>
      <c r="Q31" s="61" t="s">
        <v>256</v>
      </c>
      <c r="R31" s="61" t="str">
        <f t="shared" si="0"/>
        <v>District Hospital, Rasuwa [130]</v>
      </c>
    </row>
    <row r="32" spans="1:28" x14ac:dyDescent="0.25">
      <c r="A32" s="64"/>
      <c r="B32" s="64"/>
      <c r="D32" s="65" t="s">
        <v>48</v>
      </c>
      <c r="E32" s="66">
        <v>31</v>
      </c>
      <c r="I32" s="67">
        <v>31</v>
      </c>
      <c r="P32" s="61">
        <v>131</v>
      </c>
      <c r="Q32" s="61" t="s">
        <v>257</v>
      </c>
      <c r="R32" s="61" t="str">
        <f t="shared" si="0"/>
        <v>District Hospital, Sankhuwasabha [131]</v>
      </c>
    </row>
    <row r="33" spans="1:18" x14ac:dyDescent="0.25">
      <c r="A33" s="64"/>
      <c r="B33" s="64"/>
      <c r="D33" s="65" t="s">
        <v>50</v>
      </c>
      <c r="E33" s="66">
        <v>32</v>
      </c>
      <c r="I33" s="67">
        <v>32</v>
      </c>
      <c r="P33" s="61">
        <v>132</v>
      </c>
      <c r="Q33" s="61" t="s">
        <v>266</v>
      </c>
      <c r="R33" s="61" t="str">
        <f t="shared" si="0"/>
        <v>AMDA Hospital, Jhapa [132]</v>
      </c>
    </row>
    <row r="34" spans="1:18" x14ac:dyDescent="0.25">
      <c r="A34" s="64"/>
      <c r="B34" s="64"/>
      <c r="D34" s="65" t="s">
        <v>51</v>
      </c>
      <c r="E34" s="66">
        <v>33</v>
      </c>
      <c r="I34" s="67">
        <v>33</v>
      </c>
      <c r="P34" s="61">
        <v>133</v>
      </c>
      <c r="Q34" s="61" t="s">
        <v>258</v>
      </c>
      <c r="R34" s="61" t="str">
        <f t="shared" si="0"/>
        <v>District Hospital, Chautara [133]</v>
      </c>
    </row>
    <row r="35" spans="1:18" x14ac:dyDescent="0.25">
      <c r="A35" s="64"/>
      <c r="B35" s="64"/>
      <c r="D35" s="65" t="s">
        <v>53</v>
      </c>
      <c r="E35" s="66">
        <v>34</v>
      </c>
      <c r="I35" s="67">
        <v>34</v>
      </c>
      <c r="P35" s="61">
        <v>134</v>
      </c>
      <c r="Q35" s="61" t="s">
        <v>259</v>
      </c>
      <c r="R35" s="61" t="str">
        <f t="shared" si="0"/>
        <v>District Hospital, Sarlahi [134]</v>
      </c>
    </row>
    <row r="36" spans="1:18" x14ac:dyDescent="0.25">
      <c r="A36" s="64"/>
      <c r="B36" s="64"/>
      <c r="D36" s="65" t="s">
        <v>55</v>
      </c>
      <c r="E36" s="66">
        <v>35</v>
      </c>
      <c r="I36" s="67">
        <v>35</v>
      </c>
      <c r="P36" s="61">
        <v>135</v>
      </c>
      <c r="Q36" s="61" t="s">
        <v>260</v>
      </c>
      <c r="R36" s="61" t="str">
        <f t="shared" si="0"/>
        <v>District Hospital, Sindhuli  [135]</v>
      </c>
    </row>
    <row r="37" spans="1:18" x14ac:dyDescent="0.25">
      <c r="A37" s="64"/>
      <c r="B37" s="64"/>
      <c r="D37" s="65" t="s">
        <v>56</v>
      </c>
      <c r="E37" s="66">
        <v>36</v>
      </c>
      <c r="I37" s="67">
        <v>36</v>
      </c>
      <c r="P37" s="61">
        <v>136</v>
      </c>
      <c r="Q37" s="61" t="s">
        <v>261</v>
      </c>
      <c r="R37" s="61" t="str">
        <f t="shared" si="0"/>
        <v>District Hospital, Illam  [136]</v>
      </c>
    </row>
    <row r="38" spans="1:18" x14ac:dyDescent="0.25">
      <c r="A38" s="64"/>
      <c r="B38" s="64"/>
      <c r="D38" s="65" t="s">
        <v>59</v>
      </c>
      <c r="E38" s="66">
        <v>37</v>
      </c>
      <c r="I38" s="67">
        <v>37</v>
      </c>
      <c r="P38" s="61">
        <v>137</v>
      </c>
      <c r="Q38" s="61" t="s">
        <v>265</v>
      </c>
      <c r="R38" s="61" t="str">
        <f t="shared" si="0"/>
        <v>Dhulikhel Hospital, Kavre [137]</v>
      </c>
    </row>
    <row r="39" spans="1:18" x14ac:dyDescent="0.25">
      <c r="A39" s="64"/>
      <c r="B39" s="64"/>
      <c r="D39" s="65" t="s">
        <v>60</v>
      </c>
      <c r="E39" s="66">
        <v>38</v>
      </c>
      <c r="I39" s="67">
        <v>38</v>
      </c>
      <c r="P39" s="61">
        <v>138</v>
      </c>
      <c r="Q39" s="61" t="s">
        <v>262</v>
      </c>
      <c r="R39" s="61" t="str">
        <f t="shared" si="0"/>
        <v>District Hospital, Solukhumbu  [138]</v>
      </c>
    </row>
    <row r="40" spans="1:18" x14ac:dyDescent="0.25">
      <c r="A40" s="64"/>
      <c r="B40" s="64"/>
      <c r="D40" s="65" t="s">
        <v>61</v>
      </c>
      <c r="E40" s="66">
        <v>39</v>
      </c>
      <c r="I40" s="67">
        <v>39</v>
      </c>
      <c r="P40" s="61">
        <v>139</v>
      </c>
      <c r="Q40" s="61" t="s">
        <v>263</v>
      </c>
      <c r="R40" s="61" t="str">
        <f t="shared" si="0"/>
        <v>District Hospital, Dolpa  [139]</v>
      </c>
    </row>
    <row r="41" spans="1:18" x14ac:dyDescent="0.25">
      <c r="A41" s="64"/>
      <c r="B41" s="64"/>
      <c r="D41" s="65" t="s">
        <v>62</v>
      </c>
      <c r="E41" s="66">
        <v>40</v>
      </c>
      <c r="I41" s="67">
        <v>40</v>
      </c>
      <c r="P41" s="61">
        <v>140</v>
      </c>
      <c r="Q41" s="61" t="s">
        <v>264</v>
      </c>
      <c r="R41" s="61" t="str">
        <f t="shared" si="0"/>
        <v>District Hospital, Humla  [140]</v>
      </c>
    </row>
    <row r="42" spans="1:18" x14ac:dyDescent="0.25">
      <c r="A42" s="64"/>
      <c r="B42" s="64"/>
      <c r="D42" s="65" t="s">
        <v>64</v>
      </c>
      <c r="E42" s="66">
        <v>41</v>
      </c>
      <c r="P42" s="61">
        <v>201</v>
      </c>
      <c r="Q42" s="61" t="s">
        <v>267</v>
      </c>
      <c r="R42" s="61" t="str">
        <f t="shared" si="0"/>
        <v>Lamjung community hospital [201]</v>
      </c>
    </row>
    <row r="43" spans="1:18" x14ac:dyDescent="0.25">
      <c r="A43" s="64"/>
      <c r="B43" s="64"/>
      <c r="D43" s="65" t="s">
        <v>65</v>
      </c>
      <c r="E43" s="66">
        <v>42</v>
      </c>
      <c r="P43" s="61">
        <v>206</v>
      </c>
      <c r="Q43" s="61" t="s">
        <v>268</v>
      </c>
      <c r="R43" s="61" t="str">
        <f t="shared" si="0"/>
        <v>District hospital, Gorkha [206]</v>
      </c>
    </row>
    <row r="44" spans="1:18" x14ac:dyDescent="0.25">
      <c r="A44" s="64"/>
      <c r="B44" s="64"/>
      <c r="D44" s="65" t="s">
        <v>66</v>
      </c>
      <c r="E44" s="66">
        <v>43</v>
      </c>
      <c r="P44" s="61">
        <v>210</v>
      </c>
      <c r="Q44" s="61" t="s">
        <v>269</v>
      </c>
      <c r="R44" s="61" t="str">
        <f t="shared" si="0"/>
        <v>District hospital, Syangja [210]</v>
      </c>
    </row>
    <row r="45" spans="1:18" x14ac:dyDescent="0.25">
      <c r="A45" s="64"/>
      <c r="B45" s="64"/>
      <c r="D45" s="65" t="s">
        <v>68</v>
      </c>
      <c r="E45" s="66">
        <v>44</v>
      </c>
      <c r="P45" s="61">
        <v>211</v>
      </c>
      <c r="Q45" s="61" t="s">
        <v>270</v>
      </c>
      <c r="R45" s="61" t="str">
        <f t="shared" si="0"/>
        <v>District hospital, Tanahun [211]</v>
      </c>
    </row>
    <row r="46" spans="1:18" x14ac:dyDescent="0.25">
      <c r="A46" s="64"/>
      <c r="B46" s="64"/>
      <c r="D46" s="65" t="s">
        <v>69</v>
      </c>
      <c r="E46" s="66">
        <v>45</v>
      </c>
      <c r="P46" s="61">
        <v>212</v>
      </c>
      <c r="Q46" s="61" t="s">
        <v>271</v>
      </c>
      <c r="R46" s="61" t="str">
        <f t="shared" si="0"/>
        <v>Gandaki zonal hospital [212]</v>
      </c>
    </row>
    <row r="47" spans="1:18" x14ac:dyDescent="0.25">
      <c r="A47" s="64"/>
      <c r="B47" s="64"/>
      <c r="D47" s="65" t="s">
        <v>70</v>
      </c>
      <c r="E47" s="66">
        <v>46</v>
      </c>
      <c r="P47" s="61">
        <v>213</v>
      </c>
      <c r="Q47" s="61" t="s">
        <v>272</v>
      </c>
      <c r="R47" s="61" t="str">
        <f t="shared" si="0"/>
        <v>District hospital, Myagdi [213]</v>
      </c>
    </row>
    <row r="48" spans="1:18" x14ac:dyDescent="0.25">
      <c r="A48" s="64"/>
      <c r="B48" s="64"/>
      <c r="D48" s="65" t="s">
        <v>71</v>
      </c>
      <c r="E48" s="66">
        <v>47</v>
      </c>
      <c r="P48" s="61">
        <v>214</v>
      </c>
      <c r="Q48" s="61" t="s">
        <v>273</v>
      </c>
      <c r="R48" s="61" t="str">
        <f t="shared" si="0"/>
        <v>District hospital, Gulmi [214]</v>
      </c>
    </row>
    <row r="49" spans="1:18" x14ac:dyDescent="0.25">
      <c r="A49" s="64"/>
      <c r="B49" s="64"/>
      <c r="D49" s="59" t="s">
        <v>362</v>
      </c>
      <c r="E49" s="66">
        <v>48</v>
      </c>
      <c r="P49" s="61">
        <v>215</v>
      </c>
      <c r="Q49" s="61" t="s">
        <v>274</v>
      </c>
      <c r="R49" s="61" t="str">
        <f t="shared" si="0"/>
        <v>Dhualagiri Zonal Hospital, Baglung  [215]</v>
      </c>
    </row>
    <row r="50" spans="1:18" x14ac:dyDescent="0.25">
      <c r="A50" s="64"/>
      <c r="B50" s="64"/>
      <c r="D50" s="65" t="s">
        <v>2</v>
      </c>
      <c r="E50" s="66">
        <v>49</v>
      </c>
      <c r="P50" s="61">
        <v>216</v>
      </c>
      <c r="Q50" s="61" t="s">
        <v>275</v>
      </c>
      <c r="R50" s="61" t="str">
        <f t="shared" si="0"/>
        <v>District hospital, Parbat [216]</v>
      </c>
    </row>
    <row r="51" spans="1:18" x14ac:dyDescent="0.25">
      <c r="A51" s="64"/>
      <c r="B51" s="64"/>
      <c r="D51" s="65" t="s">
        <v>74</v>
      </c>
      <c r="E51" s="66">
        <v>50</v>
      </c>
      <c r="P51" s="61">
        <v>217</v>
      </c>
      <c r="Q51" s="61" t="s">
        <v>276</v>
      </c>
      <c r="R51" s="61" t="str">
        <f t="shared" si="0"/>
        <v>District hospital, Argakhachi [217]</v>
      </c>
    </row>
    <row r="52" spans="1:18" x14ac:dyDescent="0.25">
      <c r="A52" s="64"/>
      <c r="B52" s="64"/>
      <c r="D52" s="65" t="s">
        <v>75</v>
      </c>
      <c r="E52" s="66">
        <v>51</v>
      </c>
      <c r="P52" s="61">
        <v>218</v>
      </c>
      <c r="Q52" s="61" t="s">
        <v>277</v>
      </c>
      <c r="R52" s="61" t="str">
        <f t="shared" si="0"/>
        <v>District hospital, Manang [218]</v>
      </c>
    </row>
    <row r="53" spans="1:18" x14ac:dyDescent="0.25">
      <c r="A53" s="64"/>
      <c r="B53" s="64"/>
      <c r="D53" s="65" t="s">
        <v>77</v>
      </c>
      <c r="E53" s="66">
        <v>52</v>
      </c>
      <c r="P53" s="61">
        <v>219</v>
      </c>
      <c r="Q53" s="61" t="s">
        <v>278</v>
      </c>
      <c r="R53" s="61" t="str">
        <f t="shared" si="0"/>
        <v>District hospital, Mustang [219]</v>
      </c>
    </row>
    <row r="54" spans="1:18" x14ac:dyDescent="0.25">
      <c r="A54" s="64"/>
      <c r="B54" s="64"/>
      <c r="D54" s="65" t="s">
        <v>78</v>
      </c>
      <c r="P54" s="61">
        <v>220</v>
      </c>
      <c r="Q54" s="61" t="s">
        <v>279</v>
      </c>
      <c r="R54" s="61" t="str">
        <f t="shared" si="0"/>
        <v>District Hospital, Pyuthan [220]</v>
      </c>
    </row>
    <row r="55" spans="1:18" x14ac:dyDescent="0.25">
      <c r="A55" s="64"/>
      <c r="B55" s="64"/>
      <c r="D55" s="65" t="s">
        <v>79</v>
      </c>
      <c r="P55" s="61">
        <v>221</v>
      </c>
      <c r="Q55" s="61" t="s">
        <v>280</v>
      </c>
      <c r="R55" s="61" t="str">
        <f t="shared" si="0"/>
        <v>District Hospital, Rolpa [221]</v>
      </c>
    </row>
    <row r="56" spans="1:18" x14ac:dyDescent="0.25">
      <c r="A56" s="64"/>
      <c r="B56" s="64"/>
      <c r="D56" s="65" t="s">
        <v>80</v>
      </c>
      <c r="P56" s="61">
        <v>222</v>
      </c>
      <c r="Q56" s="61" t="s">
        <v>281</v>
      </c>
      <c r="R56" s="61" t="str">
        <f t="shared" si="0"/>
        <v>District Hospital, Rukum [222]</v>
      </c>
    </row>
    <row r="57" spans="1:18" x14ac:dyDescent="0.25">
      <c r="A57" s="64"/>
      <c r="B57" s="64"/>
      <c r="D57" s="65" t="s">
        <v>81</v>
      </c>
      <c r="P57" s="61">
        <v>223</v>
      </c>
      <c r="Q57" s="61" t="s">
        <v>282</v>
      </c>
      <c r="R57" s="61" t="str">
        <f t="shared" si="0"/>
        <v>District Hospital,Salyan [223]</v>
      </c>
    </row>
    <row r="58" spans="1:18" x14ac:dyDescent="0.25">
      <c r="A58" s="64"/>
      <c r="B58" s="64"/>
      <c r="D58" s="65" t="s">
        <v>82</v>
      </c>
      <c r="P58" s="61">
        <v>224</v>
      </c>
      <c r="Q58" s="61" t="s">
        <v>283</v>
      </c>
      <c r="R58" s="61" t="str">
        <f t="shared" si="0"/>
        <v>District Hospital, Jajarkot [224]</v>
      </c>
    </row>
    <row r="59" spans="1:18" x14ac:dyDescent="0.25">
      <c r="A59" s="64"/>
      <c r="B59" s="64"/>
      <c r="D59" s="65" t="s">
        <v>83</v>
      </c>
      <c r="P59" s="61">
        <v>225</v>
      </c>
      <c r="Q59" s="61" t="s">
        <v>284</v>
      </c>
      <c r="R59" s="61" t="str">
        <f t="shared" si="0"/>
        <v>District Hospital, Kalikot [225]</v>
      </c>
    </row>
    <row r="60" spans="1:18" x14ac:dyDescent="0.25">
      <c r="A60" s="64"/>
      <c r="B60" s="64"/>
      <c r="D60" s="65" t="s">
        <v>85</v>
      </c>
      <c r="P60" s="61">
        <v>226</v>
      </c>
      <c r="Q60" s="61" t="s">
        <v>285</v>
      </c>
      <c r="R60" s="61" t="str">
        <f t="shared" si="0"/>
        <v>Karnali Zonal Hospital, Jumla [226]</v>
      </c>
    </row>
    <row r="61" spans="1:18" x14ac:dyDescent="0.25">
      <c r="A61" s="64"/>
      <c r="B61" s="64"/>
      <c r="D61" s="65" t="s">
        <v>86</v>
      </c>
      <c r="P61" s="61">
        <v>227</v>
      </c>
      <c r="Q61" s="61" t="s">
        <v>286</v>
      </c>
      <c r="R61" s="61" t="str">
        <f t="shared" si="0"/>
        <v>District Hospital, Mugu [227]</v>
      </c>
    </row>
    <row r="62" spans="1:18" x14ac:dyDescent="0.25">
      <c r="A62" s="64"/>
      <c r="B62" s="64"/>
      <c r="D62" s="59" t="s">
        <v>361</v>
      </c>
      <c r="P62" s="61">
        <v>228</v>
      </c>
      <c r="Q62" s="61" t="s">
        <v>287</v>
      </c>
      <c r="R62" s="61" t="str">
        <f t="shared" si="0"/>
        <v>District Hospital, Dailekh [228]</v>
      </c>
    </row>
    <row r="63" spans="1:18" x14ac:dyDescent="0.25">
      <c r="A63" s="64"/>
      <c r="B63" s="64"/>
      <c r="D63" s="65" t="s">
        <v>87</v>
      </c>
      <c r="P63" s="61">
        <v>229</v>
      </c>
      <c r="Q63" s="61" t="s">
        <v>288</v>
      </c>
      <c r="R63" s="61" t="str">
        <f t="shared" si="0"/>
        <v>District Hospital, Achaam [229]</v>
      </c>
    </row>
    <row r="64" spans="1:18" x14ac:dyDescent="0.25">
      <c r="A64" s="64"/>
      <c r="B64" s="64"/>
      <c r="D64" s="65" t="s">
        <v>5</v>
      </c>
      <c r="P64" s="61">
        <v>230</v>
      </c>
      <c r="Q64" s="61" t="s">
        <v>289</v>
      </c>
      <c r="R64" s="61" t="str">
        <f t="shared" si="0"/>
        <v>District Hospital, Baitadi [230]</v>
      </c>
    </row>
    <row r="65" spans="1:18" x14ac:dyDescent="0.25">
      <c r="A65" s="64"/>
      <c r="B65" s="64"/>
      <c r="D65" s="65" t="s">
        <v>88</v>
      </c>
      <c r="P65" s="61">
        <v>231</v>
      </c>
      <c r="Q65" s="61" t="s">
        <v>290</v>
      </c>
      <c r="R65" s="61" t="str">
        <f t="shared" si="0"/>
        <v>District Hospital, Darchula [231]</v>
      </c>
    </row>
    <row r="66" spans="1:18" x14ac:dyDescent="0.25">
      <c r="A66" s="64"/>
      <c r="B66" s="64"/>
      <c r="D66" s="65" t="s">
        <v>89</v>
      </c>
      <c r="P66" s="61">
        <v>232</v>
      </c>
      <c r="Q66" s="61" t="s">
        <v>291</v>
      </c>
      <c r="R66" s="61" t="str">
        <f t="shared" si="0"/>
        <v>District Hospital, Bajura [232]</v>
      </c>
    </row>
    <row r="67" spans="1:18" x14ac:dyDescent="0.25">
      <c r="A67" s="64"/>
      <c r="B67" s="64"/>
      <c r="D67" s="65" t="s">
        <v>90</v>
      </c>
      <c r="P67" s="61">
        <v>233</v>
      </c>
      <c r="Q67" s="61" t="s">
        <v>292</v>
      </c>
      <c r="R67" s="61" t="str">
        <f t="shared" ref="R67:R86" si="1">Q67&amp;" ["&amp;P67&amp;"]"</f>
        <v>District Hospital, Bajhang [233]</v>
      </c>
    </row>
    <row r="68" spans="1:18" x14ac:dyDescent="0.25">
      <c r="A68" s="64"/>
      <c r="B68" s="64"/>
      <c r="D68" s="65" t="s">
        <v>91</v>
      </c>
      <c r="P68" s="61">
        <v>234</v>
      </c>
      <c r="Q68" s="61" t="s">
        <v>293</v>
      </c>
      <c r="R68" s="61" t="str">
        <f t="shared" si="1"/>
        <v>District Hospital, Taplejunj [234]</v>
      </c>
    </row>
    <row r="69" spans="1:18" x14ac:dyDescent="0.25">
      <c r="A69" s="64"/>
      <c r="B69" s="64"/>
      <c r="D69" s="65" t="s">
        <v>92</v>
      </c>
      <c r="P69" s="61">
        <v>235</v>
      </c>
      <c r="Q69" s="61" t="s">
        <v>294</v>
      </c>
      <c r="R69" s="61" t="str">
        <f t="shared" si="1"/>
        <v>District Hospital, Panchthar [235]</v>
      </c>
    </row>
    <row r="70" spans="1:18" x14ac:dyDescent="0.25">
      <c r="A70" s="64"/>
      <c r="B70" s="64"/>
      <c r="D70" s="65" t="s">
        <v>93</v>
      </c>
      <c r="P70" s="61">
        <v>236</v>
      </c>
      <c r="Q70" s="61" t="s">
        <v>295</v>
      </c>
      <c r="R70" s="61" t="str">
        <f t="shared" si="1"/>
        <v>District Hospital, Therathum [236]</v>
      </c>
    </row>
    <row r="71" spans="1:18" x14ac:dyDescent="0.25">
      <c r="A71" s="64"/>
      <c r="B71" s="64"/>
      <c r="D71" s="65" t="s">
        <v>96</v>
      </c>
      <c r="P71" s="61">
        <v>237</v>
      </c>
      <c r="Q71" s="61" t="s">
        <v>296</v>
      </c>
      <c r="R71" s="61" t="str">
        <f t="shared" si="1"/>
        <v>District Hospital, Bhojpur [237]</v>
      </c>
    </row>
    <row r="72" spans="1:18" x14ac:dyDescent="0.25">
      <c r="A72" s="64"/>
      <c r="B72" s="64"/>
      <c r="D72" s="65" t="s">
        <v>97</v>
      </c>
      <c r="P72" s="61">
        <v>238</v>
      </c>
      <c r="Q72" s="61" t="s">
        <v>297</v>
      </c>
      <c r="R72" s="61" t="str">
        <f t="shared" si="1"/>
        <v>District Hospital, Khotang [238]</v>
      </c>
    </row>
    <row r="73" spans="1:18" x14ac:dyDescent="0.25">
      <c r="A73" s="64"/>
      <c r="B73" s="64"/>
      <c r="D73" s="65" t="s">
        <v>98</v>
      </c>
      <c r="P73" s="61">
        <v>239</v>
      </c>
      <c r="Q73" s="61" t="s">
        <v>298</v>
      </c>
      <c r="R73" s="61" t="str">
        <f t="shared" si="1"/>
        <v>Rumjatar Hospital, Okhaldhunga [239]</v>
      </c>
    </row>
    <row r="74" spans="1:18" x14ac:dyDescent="0.25">
      <c r="A74" s="64"/>
      <c r="B74" s="64"/>
      <c r="D74" s="65" t="s">
        <v>100</v>
      </c>
      <c r="P74" s="61">
        <v>240</v>
      </c>
      <c r="Q74" s="61" t="s">
        <v>299</v>
      </c>
      <c r="R74" s="61" t="str">
        <f t="shared" si="1"/>
        <v>District Hospital, Udaypur [240]</v>
      </c>
    </row>
    <row r="75" spans="1:18" x14ac:dyDescent="0.25">
      <c r="A75" s="64"/>
      <c r="B75" s="64"/>
      <c r="D75" s="65" t="s">
        <v>103</v>
      </c>
      <c r="P75" s="61">
        <v>205</v>
      </c>
      <c r="Q75" s="61" t="s">
        <v>300</v>
      </c>
      <c r="R75" s="61" t="str">
        <f t="shared" si="1"/>
        <v>Patan Hospital, Lalitpur  [205]</v>
      </c>
    </row>
    <row r="76" spans="1:18" x14ac:dyDescent="0.25">
      <c r="A76" s="64"/>
      <c r="B76" s="64"/>
      <c r="D76" s="65" t="s">
        <v>105</v>
      </c>
      <c r="P76" s="61">
        <v>204</v>
      </c>
      <c r="Q76" s="61" t="s">
        <v>301</v>
      </c>
      <c r="R76" s="61" t="str">
        <f t="shared" si="1"/>
        <v>Bhaktapur Hopsital, Bhaktapur  [204]</v>
      </c>
    </row>
    <row r="77" spans="1:18" x14ac:dyDescent="0.25">
      <c r="A77" s="64"/>
      <c r="B77" s="64"/>
      <c r="D77" s="65" t="s">
        <v>106</v>
      </c>
      <c r="P77" s="61">
        <v>202</v>
      </c>
      <c r="Q77" s="61" t="s">
        <v>302</v>
      </c>
      <c r="R77" s="61" t="str">
        <f t="shared" si="1"/>
        <v>District Hospital, Dhading  [202]</v>
      </c>
    </row>
    <row r="78" spans="1:18" x14ac:dyDescent="0.25">
      <c r="A78" s="64" t="s">
        <v>1</v>
      </c>
      <c r="B78" s="64" t="s">
        <v>735</v>
      </c>
      <c r="D78" s="65" t="s">
        <v>10</v>
      </c>
      <c r="P78" s="61">
        <v>209</v>
      </c>
      <c r="Q78" s="61" t="s">
        <v>324</v>
      </c>
      <c r="R78" s="61" t="str">
        <f t="shared" si="1"/>
        <v>Jiri Hospital, Dolakha  [209]</v>
      </c>
    </row>
    <row r="79" spans="1:18" x14ac:dyDescent="0.25">
      <c r="A79" s="64" t="s">
        <v>1</v>
      </c>
      <c r="B79" s="64" t="s">
        <v>736</v>
      </c>
      <c r="D79" s="65" t="s">
        <v>195</v>
      </c>
      <c r="P79" s="61">
        <v>207</v>
      </c>
      <c r="Q79" s="61" t="s">
        <v>303</v>
      </c>
      <c r="R79" s="61" t="str">
        <f t="shared" si="1"/>
        <v>Trisuli Hospital, Nuwakot [207]</v>
      </c>
    </row>
    <row r="80" spans="1:18" x14ac:dyDescent="0.25">
      <c r="A80" s="64" t="s">
        <v>1</v>
      </c>
      <c r="B80" s="64" t="s">
        <v>737</v>
      </c>
      <c r="P80" s="61">
        <v>203</v>
      </c>
      <c r="Q80" s="61" t="s">
        <v>304</v>
      </c>
      <c r="R80" s="61" t="str">
        <f t="shared" si="1"/>
        <v>District Hospital, Ramechhap [203]</v>
      </c>
    </row>
    <row r="81" spans="1:18" x14ac:dyDescent="0.25">
      <c r="A81" s="64" t="s">
        <v>1</v>
      </c>
      <c r="B81" s="64" t="s">
        <v>738</v>
      </c>
      <c r="P81" s="61">
        <v>208</v>
      </c>
      <c r="Q81" s="61" t="s">
        <v>325</v>
      </c>
      <c r="R81" s="61" t="str">
        <f t="shared" si="1"/>
        <v>Charikot PHC, Dolakha [208]</v>
      </c>
    </row>
    <row r="82" spans="1:18" x14ac:dyDescent="0.25">
      <c r="A82" s="64" t="s">
        <v>1</v>
      </c>
      <c r="B82" s="64" t="s">
        <v>739</v>
      </c>
      <c r="P82" s="61"/>
      <c r="Q82" s="61"/>
      <c r="R82" s="61" t="str">
        <f t="shared" si="1"/>
        <v xml:space="preserve"> []</v>
      </c>
    </row>
    <row r="83" spans="1:18" x14ac:dyDescent="0.25">
      <c r="A83" s="64" t="s">
        <v>1</v>
      </c>
      <c r="B83" s="64" t="s">
        <v>740</v>
      </c>
      <c r="P83" s="61"/>
      <c r="Q83" s="61"/>
      <c r="R83" s="61" t="str">
        <f t="shared" si="1"/>
        <v xml:space="preserve"> []</v>
      </c>
    </row>
    <row r="84" spans="1:18" x14ac:dyDescent="0.25">
      <c r="A84" s="64"/>
      <c r="B84" s="64"/>
      <c r="P84" s="61"/>
      <c r="Q84" s="61"/>
      <c r="R84" s="61" t="str">
        <f t="shared" si="1"/>
        <v xml:space="preserve"> []</v>
      </c>
    </row>
    <row r="85" spans="1:18" x14ac:dyDescent="0.25">
      <c r="A85" s="64"/>
      <c r="B85" s="64"/>
      <c r="P85" s="61"/>
      <c r="Q85" s="61"/>
      <c r="R85" s="61" t="str">
        <f t="shared" si="1"/>
        <v xml:space="preserve"> []</v>
      </c>
    </row>
    <row r="86" spans="1:18" x14ac:dyDescent="0.25">
      <c r="A86" s="64"/>
      <c r="B86" s="64"/>
      <c r="P86" s="61"/>
      <c r="Q86" s="61"/>
      <c r="R86" s="61" t="str">
        <f t="shared" si="1"/>
        <v xml:space="preserve"> []</v>
      </c>
    </row>
    <row r="87" spans="1:18" x14ac:dyDescent="0.25">
      <c r="A87" s="64"/>
      <c r="B87" s="64"/>
    </row>
    <row r="88" spans="1:18" x14ac:dyDescent="0.25">
      <c r="A88" s="64"/>
      <c r="B88" s="64"/>
    </row>
    <row r="89" spans="1:18" x14ac:dyDescent="0.25">
      <c r="A89" s="64"/>
      <c r="B89" s="64"/>
    </row>
    <row r="90" spans="1:18" x14ac:dyDescent="0.25">
      <c r="A90" s="64"/>
      <c r="B90" s="64"/>
    </row>
    <row r="91" spans="1:18" x14ac:dyDescent="0.25">
      <c r="A91" s="64"/>
      <c r="B91" s="64"/>
    </row>
    <row r="92" spans="1:18" x14ac:dyDescent="0.25">
      <c r="A92" s="64"/>
      <c r="B92" s="64"/>
    </row>
    <row r="93" spans="1:18" x14ac:dyDescent="0.25">
      <c r="A93" s="64"/>
      <c r="B93" s="64"/>
    </row>
    <row r="94" spans="1:18" x14ac:dyDescent="0.25">
      <c r="A94" s="64"/>
      <c r="B94" s="64"/>
    </row>
    <row r="95" spans="1:18" x14ac:dyDescent="0.25">
      <c r="A95" s="64"/>
      <c r="B95" s="64"/>
    </row>
    <row r="96" spans="1:18" x14ac:dyDescent="0.25">
      <c r="A96" s="64"/>
      <c r="B96" s="64"/>
    </row>
    <row r="97" spans="1:2" x14ac:dyDescent="0.25">
      <c r="A97" s="64"/>
      <c r="B97" s="64"/>
    </row>
    <row r="98" spans="1:2" x14ac:dyDescent="0.25">
      <c r="A98" s="64"/>
      <c r="B98" s="64"/>
    </row>
    <row r="99" spans="1:2" x14ac:dyDescent="0.25">
      <c r="A99" s="64"/>
      <c r="B99" s="64"/>
    </row>
    <row r="100" spans="1:2" x14ac:dyDescent="0.25">
      <c r="A100" s="64"/>
      <c r="B100" s="64"/>
    </row>
    <row r="101" spans="1:2" x14ac:dyDescent="0.25">
      <c r="A101" s="64"/>
      <c r="B101" s="64"/>
    </row>
    <row r="102" spans="1:2" x14ac:dyDescent="0.25">
      <c r="A102" s="64"/>
      <c r="B102" s="64"/>
    </row>
    <row r="103" spans="1:2" x14ac:dyDescent="0.25">
      <c r="A103" s="64"/>
      <c r="B103" s="64"/>
    </row>
    <row r="104" spans="1:2" x14ac:dyDescent="0.25">
      <c r="A104" s="64"/>
      <c r="B104" s="64"/>
    </row>
    <row r="105" spans="1:2" x14ac:dyDescent="0.25">
      <c r="A105" s="64"/>
      <c r="B105" s="64"/>
    </row>
    <row r="106" spans="1:2" x14ac:dyDescent="0.25">
      <c r="A106" s="64"/>
      <c r="B106" s="64"/>
    </row>
    <row r="107" spans="1:2" x14ac:dyDescent="0.25">
      <c r="A107" s="64"/>
      <c r="B107" s="64"/>
    </row>
    <row r="108" spans="1:2" x14ac:dyDescent="0.25">
      <c r="A108" s="64"/>
      <c r="B108" s="64"/>
    </row>
    <row r="109" spans="1:2" x14ac:dyDescent="0.25">
      <c r="A109" s="64"/>
      <c r="B109" s="64"/>
    </row>
    <row r="110" spans="1:2" x14ac:dyDescent="0.25">
      <c r="A110" s="64"/>
      <c r="B110" s="64"/>
    </row>
    <row r="111" spans="1:2" x14ac:dyDescent="0.25">
      <c r="A111" s="64"/>
      <c r="B111" s="64"/>
    </row>
    <row r="112" spans="1:2" x14ac:dyDescent="0.25">
      <c r="A112" s="64"/>
      <c r="B112" s="64"/>
    </row>
    <row r="113" spans="1:2" x14ac:dyDescent="0.25">
      <c r="A113" s="64"/>
      <c r="B113" s="64"/>
    </row>
    <row r="114" spans="1:2" x14ac:dyDescent="0.25">
      <c r="A114" s="64"/>
      <c r="B114" s="64"/>
    </row>
    <row r="115" spans="1:2" x14ac:dyDescent="0.25">
      <c r="A115" s="64"/>
      <c r="B115" s="64"/>
    </row>
    <row r="116" spans="1:2" x14ac:dyDescent="0.25">
      <c r="A116" s="64"/>
      <c r="B116" s="64"/>
    </row>
    <row r="117" spans="1:2" x14ac:dyDescent="0.25">
      <c r="A117" s="64"/>
      <c r="B117" s="64"/>
    </row>
    <row r="118" spans="1:2" x14ac:dyDescent="0.25">
      <c r="A118" s="64"/>
      <c r="B118" s="64"/>
    </row>
    <row r="119" spans="1:2" x14ac:dyDescent="0.25">
      <c r="A119" s="64"/>
      <c r="B119" s="64"/>
    </row>
    <row r="120" spans="1:2" x14ac:dyDescent="0.25">
      <c r="A120" s="64" t="s">
        <v>3</v>
      </c>
      <c r="B120" s="64" t="s">
        <v>4</v>
      </c>
    </row>
    <row r="121" spans="1:2" x14ac:dyDescent="0.25">
      <c r="A121" s="64" t="s">
        <v>3</v>
      </c>
      <c r="B121" s="64" t="s">
        <v>814</v>
      </c>
    </row>
    <row r="122" spans="1:2" x14ac:dyDescent="0.25">
      <c r="A122" s="64" t="s">
        <v>3</v>
      </c>
      <c r="B122" s="64" t="s">
        <v>815</v>
      </c>
    </row>
    <row r="123" spans="1:2" x14ac:dyDescent="0.25">
      <c r="A123" s="64" t="s">
        <v>3</v>
      </c>
      <c r="B123" s="64" t="s">
        <v>816</v>
      </c>
    </row>
    <row r="124" spans="1:2" x14ac:dyDescent="0.25">
      <c r="A124" s="64" t="s">
        <v>3</v>
      </c>
      <c r="B124" s="64" t="s">
        <v>817</v>
      </c>
    </row>
    <row r="125" spans="1:2" x14ac:dyDescent="0.25">
      <c r="A125" s="64" t="s">
        <v>3</v>
      </c>
      <c r="B125" s="64" t="s">
        <v>818</v>
      </c>
    </row>
    <row r="126" spans="1:2" x14ac:dyDescent="0.25">
      <c r="A126" s="64" t="s">
        <v>3</v>
      </c>
      <c r="B126" s="64" t="s">
        <v>819</v>
      </c>
    </row>
    <row r="127" spans="1:2" x14ac:dyDescent="0.25">
      <c r="A127" s="64" t="s">
        <v>3</v>
      </c>
      <c r="B127" s="64" t="s">
        <v>820</v>
      </c>
    </row>
    <row r="128" spans="1:2" x14ac:dyDescent="0.25">
      <c r="A128" s="64" t="s">
        <v>3</v>
      </c>
      <c r="B128" s="64" t="s">
        <v>821</v>
      </c>
    </row>
    <row r="129" spans="1:2" x14ac:dyDescent="0.25">
      <c r="A129" s="64" t="s">
        <v>3</v>
      </c>
      <c r="B129" s="64" t="s">
        <v>822</v>
      </c>
    </row>
    <row r="130" spans="1:2" x14ac:dyDescent="0.25">
      <c r="A130" s="64" t="s">
        <v>6</v>
      </c>
      <c r="B130" s="64" t="s">
        <v>1002</v>
      </c>
    </row>
    <row r="131" spans="1:2" x14ac:dyDescent="0.25">
      <c r="A131" s="64" t="s">
        <v>6</v>
      </c>
      <c r="B131" s="64" t="s">
        <v>1003</v>
      </c>
    </row>
    <row r="132" spans="1:2" x14ac:dyDescent="0.25">
      <c r="A132" s="64" t="s">
        <v>6</v>
      </c>
      <c r="B132" s="64" t="s">
        <v>1004</v>
      </c>
    </row>
    <row r="133" spans="1:2" x14ac:dyDescent="0.25">
      <c r="A133" s="64" t="s">
        <v>6</v>
      </c>
      <c r="B133" s="64" t="s">
        <v>1005</v>
      </c>
    </row>
    <row r="134" spans="1:2" x14ac:dyDescent="0.25">
      <c r="A134" s="64" t="s">
        <v>6</v>
      </c>
      <c r="B134" s="64" t="s">
        <v>1006</v>
      </c>
    </row>
    <row r="135" spans="1:2" x14ac:dyDescent="0.25">
      <c r="A135" s="64" t="s">
        <v>6</v>
      </c>
      <c r="B135" s="64" t="s">
        <v>1007</v>
      </c>
    </row>
    <row r="136" spans="1:2" x14ac:dyDescent="0.25">
      <c r="A136" s="64" t="s">
        <v>6</v>
      </c>
      <c r="B136" s="64" t="s">
        <v>1008</v>
      </c>
    </row>
    <row r="137" spans="1:2" x14ac:dyDescent="0.25">
      <c r="A137" s="64" t="s">
        <v>6</v>
      </c>
      <c r="B137" s="64" t="s">
        <v>1009</v>
      </c>
    </row>
    <row r="138" spans="1:2" x14ac:dyDescent="0.25">
      <c r="A138" s="64" t="s">
        <v>6</v>
      </c>
      <c r="B138" s="64" t="s">
        <v>1010</v>
      </c>
    </row>
    <row r="139" spans="1:2" x14ac:dyDescent="0.25">
      <c r="A139" s="64" t="s">
        <v>6</v>
      </c>
      <c r="B139" s="64" t="s">
        <v>1011</v>
      </c>
    </row>
    <row r="140" spans="1:2" x14ac:dyDescent="0.25">
      <c r="A140" s="64" t="s">
        <v>7</v>
      </c>
      <c r="B140" s="64" t="s">
        <v>981</v>
      </c>
    </row>
    <row r="141" spans="1:2" x14ac:dyDescent="0.25">
      <c r="A141" s="64" t="s">
        <v>7</v>
      </c>
      <c r="B141" s="64" t="s">
        <v>982</v>
      </c>
    </row>
    <row r="142" spans="1:2" x14ac:dyDescent="0.25">
      <c r="A142" s="64" t="s">
        <v>7</v>
      </c>
      <c r="B142" s="64" t="s">
        <v>983</v>
      </c>
    </row>
    <row r="143" spans="1:2" x14ac:dyDescent="0.25">
      <c r="A143" s="64" t="s">
        <v>7</v>
      </c>
      <c r="B143" s="64" t="s">
        <v>984</v>
      </c>
    </row>
    <row r="144" spans="1:2" x14ac:dyDescent="0.25">
      <c r="A144" s="64" t="s">
        <v>7</v>
      </c>
      <c r="B144" s="64" t="s">
        <v>985</v>
      </c>
    </row>
    <row r="145" spans="1:2" x14ac:dyDescent="0.25">
      <c r="A145" s="64" t="s">
        <v>7</v>
      </c>
      <c r="B145" s="64" t="s">
        <v>986</v>
      </c>
    </row>
    <row r="146" spans="1:2" x14ac:dyDescent="0.25">
      <c r="A146" s="64" t="s">
        <v>7</v>
      </c>
      <c r="B146" s="64" t="s">
        <v>987</v>
      </c>
    </row>
    <row r="147" spans="1:2" x14ac:dyDescent="0.25">
      <c r="A147" s="64" t="s">
        <v>7</v>
      </c>
      <c r="B147" s="64" t="s">
        <v>988</v>
      </c>
    </row>
    <row r="148" spans="1:2" x14ac:dyDescent="0.25">
      <c r="A148" s="64" t="s">
        <v>7</v>
      </c>
      <c r="B148" s="64" t="s">
        <v>989</v>
      </c>
    </row>
    <row r="149" spans="1:2" x14ac:dyDescent="0.25">
      <c r="A149" s="64" t="s">
        <v>7</v>
      </c>
      <c r="B149" s="64" t="s">
        <v>990</v>
      </c>
    </row>
    <row r="150" spans="1:2" x14ac:dyDescent="0.25">
      <c r="A150" s="64" t="s">
        <v>7</v>
      </c>
      <c r="B150" s="64" t="s">
        <v>991</v>
      </c>
    </row>
    <row r="151" spans="1:2" x14ac:dyDescent="0.25">
      <c r="A151" s="64" t="s">
        <v>7</v>
      </c>
      <c r="B151" s="64" t="s">
        <v>992</v>
      </c>
    </row>
    <row r="152" spans="1:2" x14ac:dyDescent="0.25">
      <c r="A152" s="64" t="s">
        <v>8</v>
      </c>
      <c r="B152" s="64" t="s">
        <v>972</v>
      </c>
    </row>
    <row r="153" spans="1:2" x14ac:dyDescent="0.25">
      <c r="A153" s="64" t="s">
        <v>8</v>
      </c>
      <c r="B153" s="64" t="s">
        <v>973</v>
      </c>
    </row>
    <row r="154" spans="1:2" x14ac:dyDescent="0.25">
      <c r="A154" s="64" t="s">
        <v>8</v>
      </c>
      <c r="B154" s="64" t="s">
        <v>974</v>
      </c>
    </row>
    <row r="155" spans="1:2" x14ac:dyDescent="0.25">
      <c r="A155" s="64" t="s">
        <v>8</v>
      </c>
      <c r="B155" s="64" t="s">
        <v>975</v>
      </c>
    </row>
    <row r="156" spans="1:2" x14ac:dyDescent="0.25">
      <c r="A156" s="64" t="s">
        <v>8</v>
      </c>
      <c r="B156" s="64" t="s">
        <v>976</v>
      </c>
    </row>
    <row r="157" spans="1:2" x14ac:dyDescent="0.25">
      <c r="A157" s="64" t="s">
        <v>8</v>
      </c>
      <c r="B157" s="64" t="s">
        <v>977</v>
      </c>
    </row>
    <row r="158" spans="1:2" x14ac:dyDescent="0.25">
      <c r="A158" s="64" t="s">
        <v>8</v>
      </c>
      <c r="B158" s="64" t="s">
        <v>978</v>
      </c>
    </row>
    <row r="159" spans="1:2" x14ac:dyDescent="0.25">
      <c r="A159" s="64" t="s">
        <v>8</v>
      </c>
      <c r="B159" s="64" t="s">
        <v>979</v>
      </c>
    </row>
    <row r="160" spans="1:2" x14ac:dyDescent="0.25">
      <c r="A160" s="64" t="s">
        <v>8</v>
      </c>
      <c r="B160" s="64" t="s">
        <v>980</v>
      </c>
    </row>
    <row r="161" spans="1:2" x14ac:dyDescent="0.25">
      <c r="A161" s="64" t="s">
        <v>9</v>
      </c>
      <c r="B161" s="64" t="s">
        <v>904</v>
      </c>
    </row>
    <row r="162" spans="1:2" x14ac:dyDescent="0.25">
      <c r="A162" s="64" t="s">
        <v>9</v>
      </c>
      <c r="B162" s="64" t="s">
        <v>905</v>
      </c>
    </row>
    <row r="163" spans="1:2" x14ac:dyDescent="0.25">
      <c r="A163" s="64" t="s">
        <v>9</v>
      </c>
      <c r="B163" s="64" t="s">
        <v>906</v>
      </c>
    </row>
    <row r="164" spans="1:2" x14ac:dyDescent="0.25">
      <c r="A164" s="64" t="s">
        <v>9</v>
      </c>
      <c r="B164" s="64" t="s">
        <v>907</v>
      </c>
    </row>
    <row r="165" spans="1:2" x14ac:dyDescent="0.25">
      <c r="A165" s="64" t="s">
        <v>9</v>
      </c>
      <c r="B165" s="64" t="s">
        <v>908</v>
      </c>
    </row>
    <row r="166" spans="1:2" x14ac:dyDescent="0.25">
      <c r="A166" s="64" t="s">
        <v>9</v>
      </c>
      <c r="B166" s="64" t="s">
        <v>909</v>
      </c>
    </row>
    <row r="167" spans="1:2" x14ac:dyDescent="0.25">
      <c r="A167" s="64" t="s">
        <v>9</v>
      </c>
      <c r="B167" s="64" t="s">
        <v>910</v>
      </c>
    </row>
    <row r="168" spans="1:2" x14ac:dyDescent="0.25">
      <c r="A168" s="64" t="s">
        <v>9</v>
      </c>
      <c r="B168" s="64" t="s">
        <v>911</v>
      </c>
    </row>
    <row r="169" spans="1:2" x14ac:dyDescent="0.25">
      <c r="A169" s="64" t="s">
        <v>11</v>
      </c>
      <c r="B169" s="64" t="s">
        <v>664</v>
      </c>
    </row>
    <row r="170" spans="1:2" x14ac:dyDescent="0.25">
      <c r="A170" s="64" t="s">
        <v>11</v>
      </c>
      <c r="B170" s="64" t="s">
        <v>665</v>
      </c>
    </row>
    <row r="171" spans="1:2" x14ac:dyDescent="0.25">
      <c r="A171" s="64" t="s">
        <v>11</v>
      </c>
      <c r="B171" s="64" t="s">
        <v>666</v>
      </c>
    </row>
    <row r="172" spans="1:2" x14ac:dyDescent="0.25">
      <c r="A172" s="64" t="s">
        <v>11</v>
      </c>
      <c r="B172" s="64" t="s">
        <v>667</v>
      </c>
    </row>
    <row r="173" spans="1:2" x14ac:dyDescent="0.25">
      <c r="A173" s="64" t="s">
        <v>11</v>
      </c>
      <c r="B173" s="64" t="s">
        <v>668</v>
      </c>
    </row>
    <row r="174" spans="1:2" x14ac:dyDescent="0.25">
      <c r="A174" s="64" t="s">
        <v>11</v>
      </c>
      <c r="B174" s="64" t="s">
        <v>669</v>
      </c>
    </row>
    <row r="175" spans="1:2" x14ac:dyDescent="0.25">
      <c r="A175" s="64" t="s">
        <v>11</v>
      </c>
      <c r="B175" s="64" t="s">
        <v>670</v>
      </c>
    </row>
    <row r="176" spans="1:2" x14ac:dyDescent="0.25">
      <c r="A176" s="64" t="s">
        <v>11</v>
      </c>
      <c r="B176" s="64" t="s">
        <v>671</v>
      </c>
    </row>
    <row r="177" spans="1:2" x14ac:dyDescent="0.25">
      <c r="A177" s="64" t="s">
        <v>11</v>
      </c>
      <c r="B177" s="64" t="s">
        <v>672</v>
      </c>
    </row>
    <row r="178" spans="1:2" x14ac:dyDescent="0.25">
      <c r="A178" s="64" t="s">
        <v>11</v>
      </c>
      <c r="B178" s="64" t="s">
        <v>673</v>
      </c>
    </row>
    <row r="179" spans="1:2" x14ac:dyDescent="0.25">
      <c r="A179" s="64" t="s">
        <v>11</v>
      </c>
      <c r="B179" s="64" t="s">
        <v>674</v>
      </c>
    </row>
    <row r="180" spans="1:2" x14ac:dyDescent="0.25">
      <c r="A180" s="64" t="s">
        <v>11</v>
      </c>
      <c r="B180" s="64" t="s">
        <v>675</v>
      </c>
    </row>
    <row r="181" spans="1:2" x14ac:dyDescent="0.25">
      <c r="A181" s="64" t="s">
        <v>11</v>
      </c>
      <c r="B181" s="64" t="s">
        <v>676</v>
      </c>
    </row>
    <row r="182" spans="1:2" x14ac:dyDescent="0.25">
      <c r="A182" s="64" t="s">
        <v>11</v>
      </c>
      <c r="B182" s="64" t="s">
        <v>677</v>
      </c>
    </row>
    <row r="183" spans="1:2" x14ac:dyDescent="0.25">
      <c r="A183" s="64" t="s">
        <v>11</v>
      </c>
      <c r="B183" s="64" t="s">
        <v>678</v>
      </c>
    </row>
    <row r="184" spans="1:2" x14ac:dyDescent="0.25">
      <c r="A184" s="64" t="s">
        <v>12</v>
      </c>
      <c r="B184" s="64" t="s">
        <v>912</v>
      </c>
    </row>
    <row r="185" spans="1:2" x14ac:dyDescent="0.25">
      <c r="A185" s="64" t="s">
        <v>12</v>
      </c>
      <c r="B185" s="64" t="s">
        <v>13</v>
      </c>
    </row>
    <row r="186" spans="1:2" x14ac:dyDescent="0.25">
      <c r="A186" s="64" t="s">
        <v>12</v>
      </c>
      <c r="B186" s="64" t="s">
        <v>913</v>
      </c>
    </row>
    <row r="187" spans="1:2" x14ac:dyDescent="0.25">
      <c r="A187" s="64" t="s">
        <v>12</v>
      </c>
      <c r="B187" s="64" t="s">
        <v>914</v>
      </c>
    </row>
    <row r="188" spans="1:2" x14ac:dyDescent="0.25">
      <c r="A188" s="64" t="s">
        <v>12</v>
      </c>
      <c r="B188" s="64" t="s">
        <v>915</v>
      </c>
    </row>
    <row r="189" spans="1:2" x14ac:dyDescent="0.25">
      <c r="A189" s="64" t="s">
        <v>12</v>
      </c>
      <c r="B189" s="64" t="s">
        <v>916</v>
      </c>
    </row>
    <row r="190" spans="1:2" x14ac:dyDescent="0.25">
      <c r="A190" s="64" t="s">
        <v>12</v>
      </c>
      <c r="B190" s="64" t="s">
        <v>917</v>
      </c>
    </row>
    <row r="191" spans="1:2" x14ac:dyDescent="0.25">
      <c r="A191" s="64" t="s">
        <v>12</v>
      </c>
      <c r="B191" s="64" t="s">
        <v>918</v>
      </c>
    </row>
    <row r="192" spans="1:2" x14ac:dyDescent="0.25">
      <c r="A192" s="64" t="s">
        <v>14</v>
      </c>
      <c r="B192" s="64" t="s">
        <v>16</v>
      </c>
    </row>
    <row r="193" spans="1:2" x14ac:dyDescent="0.25">
      <c r="A193" s="64" t="s">
        <v>14</v>
      </c>
      <c r="B193" s="64" t="s">
        <v>15</v>
      </c>
    </row>
    <row r="194" spans="1:2" x14ac:dyDescent="0.25">
      <c r="A194" s="64" t="s">
        <v>14</v>
      </c>
      <c r="B194" s="64" t="s">
        <v>628</v>
      </c>
    </row>
    <row r="195" spans="1:2" x14ac:dyDescent="0.25">
      <c r="A195" s="64" t="s">
        <v>14</v>
      </c>
      <c r="B195" s="64" t="s">
        <v>629</v>
      </c>
    </row>
    <row r="196" spans="1:2" x14ac:dyDescent="0.25">
      <c r="A196" s="64" t="s">
        <v>17</v>
      </c>
      <c r="B196" s="64" t="s">
        <v>416</v>
      </c>
    </row>
    <row r="197" spans="1:2" x14ac:dyDescent="0.25">
      <c r="A197" s="64" t="s">
        <v>17</v>
      </c>
      <c r="B197" s="64" t="s">
        <v>417</v>
      </c>
    </row>
    <row r="198" spans="1:2" x14ac:dyDescent="0.25">
      <c r="A198" s="64" t="s">
        <v>17</v>
      </c>
      <c r="B198" s="64" t="s">
        <v>418</v>
      </c>
    </row>
    <row r="199" spans="1:2" x14ac:dyDescent="0.25">
      <c r="A199" s="64" t="s">
        <v>17</v>
      </c>
      <c r="B199" s="64" t="s">
        <v>419</v>
      </c>
    </row>
    <row r="200" spans="1:2" x14ac:dyDescent="0.25">
      <c r="A200" s="64" t="s">
        <v>17</v>
      </c>
      <c r="B200" s="64" t="s">
        <v>420</v>
      </c>
    </row>
    <row r="201" spans="1:2" x14ac:dyDescent="0.25">
      <c r="A201" s="64" t="s">
        <v>17</v>
      </c>
      <c r="B201" s="64" t="s">
        <v>421</v>
      </c>
    </row>
    <row r="202" spans="1:2" x14ac:dyDescent="0.25">
      <c r="A202" s="64" t="s">
        <v>17</v>
      </c>
      <c r="B202" s="64" t="s">
        <v>422</v>
      </c>
    </row>
    <row r="203" spans="1:2" x14ac:dyDescent="0.25">
      <c r="A203" s="64" t="s">
        <v>17</v>
      </c>
      <c r="B203" s="64" t="s">
        <v>423</v>
      </c>
    </row>
    <row r="204" spans="1:2" x14ac:dyDescent="0.25">
      <c r="A204" s="64" t="s">
        <v>17</v>
      </c>
      <c r="B204" s="64" t="s">
        <v>424</v>
      </c>
    </row>
    <row r="205" spans="1:2" x14ac:dyDescent="0.25">
      <c r="A205" s="64" t="s">
        <v>18</v>
      </c>
      <c r="B205" s="64" t="s">
        <v>692</v>
      </c>
    </row>
    <row r="206" spans="1:2" x14ac:dyDescent="0.25">
      <c r="A206" s="64" t="s">
        <v>18</v>
      </c>
      <c r="B206" s="64" t="s">
        <v>19</v>
      </c>
    </row>
    <row r="207" spans="1:2" x14ac:dyDescent="0.25">
      <c r="A207" s="64" t="s">
        <v>18</v>
      </c>
      <c r="B207" s="64" t="s">
        <v>693</v>
      </c>
    </row>
    <row r="208" spans="1:2" x14ac:dyDescent="0.25">
      <c r="A208" s="64" t="s">
        <v>18</v>
      </c>
      <c r="B208" s="64" t="s">
        <v>694</v>
      </c>
    </row>
    <row r="209" spans="1:2" x14ac:dyDescent="0.25">
      <c r="A209" s="64" t="s">
        <v>18</v>
      </c>
      <c r="B209" s="64" t="s">
        <v>695</v>
      </c>
    </row>
    <row r="210" spans="1:2" x14ac:dyDescent="0.25">
      <c r="A210" s="64" t="s">
        <v>18</v>
      </c>
      <c r="B210" s="64" t="s">
        <v>696</v>
      </c>
    </row>
    <row r="211" spans="1:2" x14ac:dyDescent="0.25">
      <c r="A211" s="64" t="s">
        <v>18</v>
      </c>
      <c r="B211" s="64" t="s">
        <v>697</v>
      </c>
    </row>
    <row r="212" spans="1:2" x14ac:dyDescent="0.25">
      <c r="A212" s="64" t="s">
        <v>20</v>
      </c>
      <c r="B212" s="64" t="s">
        <v>1012</v>
      </c>
    </row>
    <row r="213" spans="1:2" x14ac:dyDescent="0.25">
      <c r="A213" s="64" t="s">
        <v>20</v>
      </c>
      <c r="B213" s="64" t="s">
        <v>1013</v>
      </c>
    </row>
    <row r="214" spans="1:2" x14ac:dyDescent="0.25">
      <c r="A214" s="64" t="s">
        <v>20</v>
      </c>
      <c r="B214" s="64" t="s">
        <v>1014</v>
      </c>
    </row>
    <row r="215" spans="1:2" x14ac:dyDescent="0.25">
      <c r="A215" s="64" t="s">
        <v>20</v>
      </c>
      <c r="B215" s="64" t="s">
        <v>1015</v>
      </c>
    </row>
    <row r="216" spans="1:2" x14ac:dyDescent="0.25">
      <c r="A216" s="64" t="s">
        <v>20</v>
      </c>
      <c r="B216" s="64" t="s">
        <v>1016</v>
      </c>
    </row>
    <row r="217" spans="1:2" x14ac:dyDescent="0.25">
      <c r="A217" s="64" t="s">
        <v>20</v>
      </c>
      <c r="B217" s="64" t="s">
        <v>1017</v>
      </c>
    </row>
    <row r="218" spans="1:2" x14ac:dyDescent="0.25">
      <c r="A218" s="64" t="s">
        <v>20</v>
      </c>
      <c r="B218" s="64" t="s">
        <v>1018</v>
      </c>
    </row>
    <row r="219" spans="1:2" x14ac:dyDescent="0.25">
      <c r="A219" s="64" t="s">
        <v>21</v>
      </c>
      <c r="B219" s="64" t="s">
        <v>934</v>
      </c>
    </row>
    <row r="220" spans="1:2" x14ac:dyDescent="0.25">
      <c r="A220" s="64" t="s">
        <v>21</v>
      </c>
      <c r="B220" s="64" t="s">
        <v>935</v>
      </c>
    </row>
    <row r="221" spans="1:2" x14ac:dyDescent="0.25">
      <c r="A221" s="64" t="s">
        <v>21</v>
      </c>
      <c r="B221" s="64" t="s">
        <v>22</v>
      </c>
    </row>
    <row r="222" spans="1:2" x14ac:dyDescent="0.25">
      <c r="A222" s="64" t="s">
        <v>21</v>
      </c>
      <c r="B222" s="64" t="s">
        <v>936</v>
      </c>
    </row>
    <row r="223" spans="1:2" x14ac:dyDescent="0.25">
      <c r="A223" s="64" t="s">
        <v>21</v>
      </c>
      <c r="B223" s="64" t="s">
        <v>937</v>
      </c>
    </row>
    <row r="224" spans="1:2" x14ac:dyDescent="0.25">
      <c r="A224" s="64" t="s">
        <v>21</v>
      </c>
      <c r="B224" s="64" t="s">
        <v>938</v>
      </c>
    </row>
    <row r="225" spans="1:2" x14ac:dyDescent="0.25">
      <c r="A225" s="64" t="s">
        <v>21</v>
      </c>
      <c r="B225" s="64" t="s">
        <v>939</v>
      </c>
    </row>
    <row r="226" spans="1:2" x14ac:dyDescent="0.25">
      <c r="A226" s="64" t="s">
        <v>21</v>
      </c>
      <c r="B226" s="64" t="s">
        <v>940</v>
      </c>
    </row>
    <row r="227" spans="1:2" x14ac:dyDescent="0.25">
      <c r="A227" s="64" t="s">
        <v>21</v>
      </c>
      <c r="B227" s="64" t="s">
        <v>941</v>
      </c>
    </row>
    <row r="228" spans="1:2" x14ac:dyDescent="0.25">
      <c r="A228" s="64" t="s">
        <v>21</v>
      </c>
      <c r="B228" s="64" t="s">
        <v>942</v>
      </c>
    </row>
    <row r="229" spans="1:2" x14ac:dyDescent="0.25">
      <c r="A229" s="64" t="s">
        <v>21</v>
      </c>
      <c r="B229" s="64" t="s">
        <v>943</v>
      </c>
    </row>
    <row r="230" spans="1:2" x14ac:dyDescent="0.25">
      <c r="A230" s="64" t="s">
        <v>23</v>
      </c>
      <c r="B230" s="64" t="s">
        <v>886</v>
      </c>
    </row>
    <row r="231" spans="1:2" x14ac:dyDescent="0.25">
      <c r="A231" s="64" t="s">
        <v>23</v>
      </c>
      <c r="B231" s="64" t="s">
        <v>887</v>
      </c>
    </row>
    <row r="232" spans="1:2" x14ac:dyDescent="0.25">
      <c r="A232" s="64" t="s">
        <v>23</v>
      </c>
      <c r="B232" s="64" t="s">
        <v>888</v>
      </c>
    </row>
    <row r="233" spans="1:2" x14ac:dyDescent="0.25">
      <c r="A233" s="64" t="s">
        <v>23</v>
      </c>
      <c r="B233" s="64" t="s">
        <v>889</v>
      </c>
    </row>
    <row r="234" spans="1:2" x14ac:dyDescent="0.25">
      <c r="A234" s="64" t="s">
        <v>23</v>
      </c>
      <c r="B234" s="64" t="s">
        <v>890</v>
      </c>
    </row>
    <row r="235" spans="1:2" x14ac:dyDescent="0.25">
      <c r="A235" s="64" t="s">
        <v>23</v>
      </c>
      <c r="B235" s="64" t="s">
        <v>891</v>
      </c>
    </row>
    <row r="236" spans="1:2" x14ac:dyDescent="0.25">
      <c r="A236" s="64" t="s">
        <v>23</v>
      </c>
      <c r="B236" s="64" t="s">
        <v>892</v>
      </c>
    </row>
    <row r="237" spans="1:2" x14ac:dyDescent="0.25">
      <c r="A237" s="64" t="s">
        <v>23</v>
      </c>
      <c r="B237" s="64" t="s">
        <v>654</v>
      </c>
    </row>
    <row r="238" spans="1:2" x14ac:dyDescent="0.25">
      <c r="A238" s="64" t="s">
        <v>23</v>
      </c>
      <c r="B238" s="64" t="s">
        <v>893</v>
      </c>
    </row>
    <row r="239" spans="1:2" x14ac:dyDescent="0.25">
      <c r="A239" s="64" t="s">
        <v>23</v>
      </c>
      <c r="B239" s="64" t="s">
        <v>894</v>
      </c>
    </row>
    <row r="240" spans="1:2" x14ac:dyDescent="0.25">
      <c r="A240" s="64" t="s">
        <v>24</v>
      </c>
      <c r="B240" s="64" t="s">
        <v>993</v>
      </c>
    </row>
    <row r="241" spans="1:2" x14ac:dyDescent="0.25">
      <c r="A241" s="64" t="s">
        <v>24</v>
      </c>
      <c r="B241" s="64" t="s">
        <v>994</v>
      </c>
    </row>
    <row r="242" spans="1:2" x14ac:dyDescent="0.25">
      <c r="A242" s="64" t="s">
        <v>24</v>
      </c>
      <c r="B242" s="64" t="s">
        <v>995</v>
      </c>
    </row>
    <row r="243" spans="1:2" x14ac:dyDescent="0.25">
      <c r="A243" s="64" t="s">
        <v>24</v>
      </c>
      <c r="B243" s="64" t="s">
        <v>996</v>
      </c>
    </row>
    <row r="244" spans="1:2" x14ac:dyDescent="0.25">
      <c r="A244" s="64" t="s">
        <v>24</v>
      </c>
      <c r="B244" s="64" t="s">
        <v>997</v>
      </c>
    </row>
    <row r="245" spans="1:2" x14ac:dyDescent="0.25">
      <c r="A245" s="64" t="s">
        <v>24</v>
      </c>
      <c r="B245" s="64" t="s">
        <v>998</v>
      </c>
    </row>
    <row r="246" spans="1:2" x14ac:dyDescent="0.25">
      <c r="A246" s="64" t="s">
        <v>24</v>
      </c>
      <c r="B246" s="64" t="s">
        <v>999</v>
      </c>
    </row>
    <row r="247" spans="1:2" x14ac:dyDescent="0.25">
      <c r="A247" s="64" t="s">
        <v>24</v>
      </c>
      <c r="B247" s="64" t="s">
        <v>1000</v>
      </c>
    </row>
    <row r="248" spans="1:2" x14ac:dyDescent="0.25">
      <c r="A248" s="64" t="s">
        <v>24</v>
      </c>
      <c r="B248" s="64" t="s">
        <v>1001</v>
      </c>
    </row>
    <row r="249" spans="1:2" x14ac:dyDescent="0.25">
      <c r="A249" s="64" t="s">
        <v>25</v>
      </c>
      <c r="B249" s="64" t="s">
        <v>592</v>
      </c>
    </row>
    <row r="250" spans="1:2" x14ac:dyDescent="0.25">
      <c r="A250" s="64" t="s">
        <v>25</v>
      </c>
      <c r="B250" s="64" t="s">
        <v>593</v>
      </c>
    </row>
    <row r="251" spans="1:2" x14ac:dyDescent="0.25">
      <c r="A251" s="64" t="s">
        <v>25</v>
      </c>
      <c r="B251" s="64" t="s">
        <v>594</v>
      </c>
    </row>
    <row r="252" spans="1:2" x14ac:dyDescent="0.25">
      <c r="A252" s="64" t="s">
        <v>25</v>
      </c>
      <c r="B252" s="64" t="s">
        <v>595</v>
      </c>
    </row>
    <row r="253" spans="1:2" x14ac:dyDescent="0.25">
      <c r="A253" s="64" t="s">
        <v>25</v>
      </c>
      <c r="B253" s="64" t="s">
        <v>596</v>
      </c>
    </row>
    <row r="254" spans="1:2" x14ac:dyDescent="0.25">
      <c r="A254" s="64" t="s">
        <v>25</v>
      </c>
      <c r="B254" s="64" t="s">
        <v>597</v>
      </c>
    </row>
    <row r="255" spans="1:2" x14ac:dyDescent="0.25">
      <c r="A255" s="64" t="s">
        <v>25</v>
      </c>
      <c r="B255" s="64" t="s">
        <v>598</v>
      </c>
    </row>
    <row r="256" spans="1:2" x14ac:dyDescent="0.25">
      <c r="A256" s="64" t="s">
        <v>25</v>
      </c>
      <c r="B256" s="64" t="s">
        <v>599</v>
      </c>
    </row>
    <row r="257" spans="1:2" x14ac:dyDescent="0.25">
      <c r="A257" s="64" t="s">
        <v>25</v>
      </c>
      <c r="B257" s="64" t="s">
        <v>585</v>
      </c>
    </row>
    <row r="258" spans="1:2" x14ac:dyDescent="0.25">
      <c r="A258" s="64" t="s">
        <v>25</v>
      </c>
      <c r="B258" s="64" t="s">
        <v>600</v>
      </c>
    </row>
    <row r="259" spans="1:2" x14ac:dyDescent="0.25">
      <c r="A259" s="64" t="s">
        <v>25</v>
      </c>
      <c r="B259" s="64" t="s">
        <v>601</v>
      </c>
    </row>
    <row r="260" spans="1:2" x14ac:dyDescent="0.25">
      <c r="A260" s="64" t="s">
        <v>25</v>
      </c>
      <c r="B260" s="64" t="s">
        <v>602</v>
      </c>
    </row>
    <row r="261" spans="1:2" x14ac:dyDescent="0.25">
      <c r="A261" s="64" t="s">
        <v>25</v>
      </c>
      <c r="B261" s="64" t="s">
        <v>603</v>
      </c>
    </row>
    <row r="262" spans="1:2" x14ac:dyDescent="0.25">
      <c r="A262" s="64" t="s">
        <v>26</v>
      </c>
      <c r="B262" s="64" t="s">
        <v>27</v>
      </c>
    </row>
    <row r="263" spans="1:2" x14ac:dyDescent="0.25">
      <c r="A263" s="64" t="s">
        <v>26</v>
      </c>
      <c r="B263" s="64" t="s">
        <v>425</v>
      </c>
    </row>
    <row r="264" spans="1:2" x14ac:dyDescent="0.25">
      <c r="A264" s="64" t="s">
        <v>26</v>
      </c>
      <c r="B264" s="64" t="s">
        <v>426</v>
      </c>
    </row>
    <row r="265" spans="1:2" x14ac:dyDescent="0.25">
      <c r="A265" s="64" t="s">
        <v>26</v>
      </c>
      <c r="B265" s="64" t="s">
        <v>427</v>
      </c>
    </row>
    <row r="266" spans="1:2" x14ac:dyDescent="0.25">
      <c r="A266" s="64" t="s">
        <v>26</v>
      </c>
      <c r="B266" s="64" t="s">
        <v>428</v>
      </c>
    </row>
    <row r="267" spans="1:2" x14ac:dyDescent="0.25">
      <c r="A267" s="64" t="s">
        <v>26</v>
      </c>
      <c r="B267" s="64" t="s">
        <v>429</v>
      </c>
    </row>
    <row r="268" spans="1:2" x14ac:dyDescent="0.25">
      <c r="A268" s="64" t="s">
        <v>26</v>
      </c>
      <c r="B268" s="64" t="s">
        <v>430</v>
      </c>
    </row>
    <row r="269" spans="1:2" x14ac:dyDescent="0.25">
      <c r="A269" s="64" t="s">
        <v>28</v>
      </c>
      <c r="B269" s="64" t="s">
        <v>504</v>
      </c>
    </row>
    <row r="270" spans="1:2" x14ac:dyDescent="0.25">
      <c r="A270" s="64" t="s">
        <v>28</v>
      </c>
      <c r="B270" s="64" t="s">
        <v>505</v>
      </c>
    </row>
    <row r="271" spans="1:2" x14ac:dyDescent="0.25">
      <c r="A271" s="64" t="s">
        <v>28</v>
      </c>
      <c r="B271" s="64" t="s">
        <v>506</v>
      </c>
    </row>
    <row r="272" spans="1:2" x14ac:dyDescent="0.25">
      <c r="A272" s="64" t="s">
        <v>28</v>
      </c>
      <c r="B272" s="64" t="s">
        <v>507</v>
      </c>
    </row>
    <row r="273" spans="1:2" x14ac:dyDescent="0.25">
      <c r="A273" s="64" t="s">
        <v>28</v>
      </c>
      <c r="B273" s="64" t="s">
        <v>508</v>
      </c>
    </row>
    <row r="274" spans="1:2" x14ac:dyDescent="0.25">
      <c r="A274" s="64" t="s">
        <v>28</v>
      </c>
      <c r="B274" s="64" t="s">
        <v>509</v>
      </c>
    </row>
    <row r="275" spans="1:2" x14ac:dyDescent="0.25">
      <c r="A275" s="64" t="s">
        <v>28</v>
      </c>
      <c r="B275" s="64" t="s">
        <v>510</v>
      </c>
    </row>
    <row r="276" spans="1:2" x14ac:dyDescent="0.25">
      <c r="A276" s="64" t="s">
        <v>28</v>
      </c>
      <c r="B276" s="64" t="s">
        <v>511</v>
      </c>
    </row>
    <row r="277" spans="1:2" x14ac:dyDescent="0.25">
      <c r="A277" s="64" t="s">
        <v>28</v>
      </c>
      <c r="B277" s="64" t="s">
        <v>512</v>
      </c>
    </row>
    <row r="278" spans="1:2" x14ac:dyDescent="0.25">
      <c r="A278" s="64" t="s">
        <v>28</v>
      </c>
      <c r="B278" s="64" t="s">
        <v>513</v>
      </c>
    </row>
    <row r="279" spans="1:2" x14ac:dyDescent="0.25">
      <c r="A279" s="64" t="s">
        <v>28</v>
      </c>
      <c r="B279" s="64" t="s">
        <v>514</v>
      </c>
    </row>
    <row r="280" spans="1:2" x14ac:dyDescent="0.25">
      <c r="A280" s="64" t="s">
        <v>28</v>
      </c>
      <c r="B280" s="64" t="s">
        <v>515</v>
      </c>
    </row>
    <row r="281" spans="1:2" x14ac:dyDescent="0.25">
      <c r="A281" s="64" t="s">
        <v>28</v>
      </c>
      <c r="B281" s="64" t="s">
        <v>499</v>
      </c>
    </row>
    <row r="282" spans="1:2" x14ac:dyDescent="0.25">
      <c r="A282" s="64" t="s">
        <v>28</v>
      </c>
      <c r="B282" s="64" t="s">
        <v>516</v>
      </c>
    </row>
    <row r="283" spans="1:2" x14ac:dyDescent="0.25">
      <c r="A283" s="64" t="s">
        <v>28</v>
      </c>
      <c r="B283" s="64" t="s">
        <v>517</v>
      </c>
    </row>
    <row r="284" spans="1:2" x14ac:dyDescent="0.25">
      <c r="A284" s="64" t="s">
        <v>28</v>
      </c>
      <c r="B284" s="64" t="s">
        <v>518</v>
      </c>
    </row>
    <row r="285" spans="1:2" x14ac:dyDescent="0.25">
      <c r="A285" s="64" t="s">
        <v>28</v>
      </c>
      <c r="B285" s="64" t="s">
        <v>519</v>
      </c>
    </row>
    <row r="286" spans="1:2" x14ac:dyDescent="0.25">
      <c r="A286" s="64" t="s">
        <v>29</v>
      </c>
      <c r="B286" s="64" t="s">
        <v>565</v>
      </c>
    </row>
    <row r="287" spans="1:2" x14ac:dyDescent="0.25">
      <c r="A287" s="64" t="s">
        <v>29</v>
      </c>
      <c r="B287" s="64" t="s">
        <v>566</v>
      </c>
    </row>
    <row r="288" spans="1:2" x14ac:dyDescent="0.25">
      <c r="A288" s="64" t="s">
        <v>29</v>
      </c>
      <c r="B288" s="64" t="s">
        <v>567</v>
      </c>
    </row>
    <row r="289" spans="1:2" x14ac:dyDescent="0.25">
      <c r="A289" s="64" t="s">
        <v>29</v>
      </c>
      <c r="B289" s="64" t="s">
        <v>568</v>
      </c>
    </row>
    <row r="290" spans="1:2" x14ac:dyDescent="0.25">
      <c r="A290" s="64" t="s">
        <v>29</v>
      </c>
      <c r="B290" s="64" t="s">
        <v>569</v>
      </c>
    </row>
    <row r="291" spans="1:2" x14ac:dyDescent="0.25">
      <c r="A291" s="64" t="s">
        <v>29</v>
      </c>
      <c r="B291" s="64" t="s">
        <v>570</v>
      </c>
    </row>
    <row r="292" spans="1:2" x14ac:dyDescent="0.25">
      <c r="A292" s="64" t="s">
        <v>29</v>
      </c>
      <c r="B292" s="64" t="s">
        <v>571</v>
      </c>
    </row>
    <row r="293" spans="1:2" x14ac:dyDescent="0.25">
      <c r="A293" s="64" t="s">
        <v>29</v>
      </c>
      <c r="B293" s="64" t="s">
        <v>572</v>
      </c>
    </row>
    <row r="294" spans="1:2" x14ac:dyDescent="0.25">
      <c r="A294" s="64" t="s">
        <v>29</v>
      </c>
      <c r="B294" s="64" t="s">
        <v>573</v>
      </c>
    </row>
    <row r="295" spans="1:2" x14ac:dyDescent="0.25">
      <c r="A295" s="64" t="s">
        <v>30</v>
      </c>
      <c r="B295" s="64" t="s">
        <v>835</v>
      </c>
    </row>
    <row r="296" spans="1:2" x14ac:dyDescent="0.25">
      <c r="A296" s="64" t="s">
        <v>30</v>
      </c>
      <c r="B296" s="64" t="s">
        <v>836</v>
      </c>
    </row>
    <row r="297" spans="1:2" x14ac:dyDescent="0.25">
      <c r="A297" s="64" t="s">
        <v>30</v>
      </c>
      <c r="B297" s="64" t="s">
        <v>837</v>
      </c>
    </row>
    <row r="298" spans="1:2" x14ac:dyDescent="0.25">
      <c r="A298" s="64" t="s">
        <v>30</v>
      </c>
      <c r="B298" s="64" t="s">
        <v>838</v>
      </c>
    </row>
    <row r="299" spans="1:2" x14ac:dyDescent="0.25">
      <c r="A299" s="64" t="s">
        <v>30</v>
      </c>
      <c r="B299" s="64" t="s">
        <v>839</v>
      </c>
    </row>
    <row r="300" spans="1:2" x14ac:dyDescent="0.25">
      <c r="A300" s="64" t="s">
        <v>30</v>
      </c>
      <c r="B300" s="64" t="s">
        <v>840</v>
      </c>
    </row>
    <row r="301" spans="1:2" x14ac:dyDescent="0.25">
      <c r="A301" s="64" t="s">
        <v>30</v>
      </c>
      <c r="B301" s="64" t="s">
        <v>841</v>
      </c>
    </row>
    <row r="302" spans="1:2" x14ac:dyDescent="0.25">
      <c r="A302" s="64" t="s">
        <v>30</v>
      </c>
      <c r="B302" s="64" t="s">
        <v>842</v>
      </c>
    </row>
    <row r="303" spans="1:2" x14ac:dyDescent="0.25">
      <c r="A303" s="64" t="s">
        <v>31</v>
      </c>
      <c r="B303" s="64" t="s">
        <v>32</v>
      </c>
    </row>
    <row r="304" spans="1:2" x14ac:dyDescent="0.25">
      <c r="A304" s="64" t="s">
        <v>31</v>
      </c>
      <c r="B304" s="64" t="s">
        <v>954</v>
      </c>
    </row>
    <row r="305" spans="1:2" x14ac:dyDescent="0.25">
      <c r="A305" s="64" t="s">
        <v>31</v>
      </c>
      <c r="B305" s="64" t="s">
        <v>955</v>
      </c>
    </row>
    <row r="306" spans="1:2" x14ac:dyDescent="0.25">
      <c r="A306" s="64" t="s">
        <v>31</v>
      </c>
      <c r="B306" s="64" t="s">
        <v>956</v>
      </c>
    </row>
    <row r="307" spans="1:2" x14ac:dyDescent="0.25">
      <c r="A307" s="64" t="s">
        <v>31</v>
      </c>
      <c r="B307" s="64" t="s">
        <v>957</v>
      </c>
    </row>
    <row r="308" spans="1:2" x14ac:dyDescent="0.25">
      <c r="A308" s="64" t="s">
        <v>31</v>
      </c>
      <c r="B308" s="64" t="s">
        <v>958</v>
      </c>
    </row>
    <row r="309" spans="1:2" x14ac:dyDescent="0.25">
      <c r="A309" s="64" t="s">
        <v>31</v>
      </c>
      <c r="B309" s="64" t="s">
        <v>959</v>
      </c>
    </row>
    <row r="310" spans="1:2" x14ac:dyDescent="0.25">
      <c r="A310" s="64" t="s">
        <v>31</v>
      </c>
      <c r="B310" s="64" t="s">
        <v>960</v>
      </c>
    </row>
    <row r="311" spans="1:2" x14ac:dyDescent="0.25">
      <c r="A311" s="64" t="s">
        <v>31</v>
      </c>
      <c r="B311" s="64" t="s">
        <v>961</v>
      </c>
    </row>
    <row r="312" spans="1:2" x14ac:dyDescent="0.25">
      <c r="A312" s="64" t="s">
        <v>33</v>
      </c>
      <c r="B312" s="64" t="s">
        <v>779</v>
      </c>
    </row>
    <row r="313" spans="1:2" x14ac:dyDescent="0.25">
      <c r="A313" s="64" t="s">
        <v>33</v>
      </c>
      <c r="B313" s="64" t="s">
        <v>780</v>
      </c>
    </row>
    <row r="314" spans="1:2" x14ac:dyDescent="0.25">
      <c r="A314" s="64" t="s">
        <v>33</v>
      </c>
      <c r="B314" s="64" t="s">
        <v>781</v>
      </c>
    </row>
    <row r="315" spans="1:2" x14ac:dyDescent="0.25">
      <c r="A315" s="64" t="s">
        <v>33</v>
      </c>
      <c r="B315" s="64" t="s">
        <v>782</v>
      </c>
    </row>
    <row r="316" spans="1:2" x14ac:dyDescent="0.25">
      <c r="A316" s="64" t="s">
        <v>33</v>
      </c>
      <c r="B316" s="64" t="s">
        <v>783</v>
      </c>
    </row>
    <row r="317" spans="1:2" x14ac:dyDescent="0.25">
      <c r="A317" s="64" t="s">
        <v>33</v>
      </c>
      <c r="B317" s="64" t="s">
        <v>784</v>
      </c>
    </row>
    <row r="318" spans="1:2" x14ac:dyDescent="0.25">
      <c r="A318" s="64" t="s">
        <v>33</v>
      </c>
      <c r="B318" s="64" t="s">
        <v>785</v>
      </c>
    </row>
    <row r="319" spans="1:2" x14ac:dyDescent="0.25">
      <c r="A319" s="64" t="s">
        <v>33</v>
      </c>
      <c r="B319" s="64" t="s">
        <v>786</v>
      </c>
    </row>
    <row r="320" spans="1:2" x14ac:dyDescent="0.25">
      <c r="A320" s="64" t="s">
        <v>33</v>
      </c>
      <c r="B320" s="64" t="s">
        <v>787</v>
      </c>
    </row>
    <row r="321" spans="1:2" x14ac:dyDescent="0.25">
      <c r="A321" s="64" t="s">
        <v>33</v>
      </c>
      <c r="B321" s="64" t="s">
        <v>788</v>
      </c>
    </row>
    <row r="322" spans="1:2" x14ac:dyDescent="0.25">
      <c r="A322" s="64" t="s">
        <v>33</v>
      </c>
      <c r="B322" s="64" t="s">
        <v>789</v>
      </c>
    </row>
    <row r="323" spans="1:2" x14ac:dyDescent="0.25">
      <c r="A323" s="64" t="s">
        <v>34</v>
      </c>
      <c r="B323" s="64" t="s">
        <v>750</v>
      </c>
    </row>
    <row r="324" spans="1:2" x14ac:dyDescent="0.25">
      <c r="A324" s="64" t="s">
        <v>34</v>
      </c>
      <c r="B324" s="64" t="s">
        <v>751</v>
      </c>
    </row>
    <row r="325" spans="1:2" x14ac:dyDescent="0.25">
      <c r="A325" s="64" t="s">
        <v>34</v>
      </c>
      <c r="B325" s="64" t="s">
        <v>752</v>
      </c>
    </row>
    <row r="326" spans="1:2" x14ac:dyDescent="0.25">
      <c r="A326" s="64" t="s">
        <v>34</v>
      </c>
      <c r="B326" s="64" t="s">
        <v>753</v>
      </c>
    </row>
    <row r="327" spans="1:2" x14ac:dyDescent="0.25">
      <c r="A327" s="64" t="s">
        <v>34</v>
      </c>
      <c r="B327" s="64" t="s">
        <v>754</v>
      </c>
    </row>
    <row r="328" spans="1:2" x14ac:dyDescent="0.25">
      <c r="A328" s="64" t="s">
        <v>34</v>
      </c>
      <c r="B328" s="64" t="s">
        <v>755</v>
      </c>
    </row>
    <row r="329" spans="1:2" x14ac:dyDescent="0.25">
      <c r="A329" s="64" t="s">
        <v>34</v>
      </c>
      <c r="B329" s="64" t="s">
        <v>756</v>
      </c>
    </row>
    <row r="330" spans="1:2" x14ac:dyDescent="0.25">
      <c r="A330" s="64" t="s">
        <v>34</v>
      </c>
      <c r="B330" s="64" t="s">
        <v>757</v>
      </c>
    </row>
    <row r="331" spans="1:2" x14ac:dyDescent="0.25">
      <c r="A331" s="64" t="s">
        <v>34</v>
      </c>
      <c r="B331" s="64" t="s">
        <v>758</v>
      </c>
    </row>
    <row r="332" spans="1:2" x14ac:dyDescent="0.25">
      <c r="A332" s="64" t="s">
        <v>34</v>
      </c>
      <c r="B332" s="64" t="s">
        <v>759</v>
      </c>
    </row>
    <row r="333" spans="1:2" x14ac:dyDescent="0.25">
      <c r="A333" s="64" t="s">
        <v>34</v>
      </c>
      <c r="B333" s="64" t="s">
        <v>760</v>
      </c>
    </row>
    <row r="334" spans="1:2" x14ac:dyDescent="0.25">
      <c r="A334" s="64" t="s">
        <v>34</v>
      </c>
      <c r="B334" s="64" t="s">
        <v>761</v>
      </c>
    </row>
    <row r="335" spans="1:2" x14ac:dyDescent="0.25">
      <c r="A335" s="64" t="s">
        <v>35</v>
      </c>
      <c r="B335" s="64" t="s">
        <v>843</v>
      </c>
    </row>
    <row r="336" spans="1:2" x14ac:dyDescent="0.25">
      <c r="A336" s="64" t="s">
        <v>35</v>
      </c>
      <c r="B336" s="64" t="s">
        <v>844</v>
      </c>
    </row>
    <row r="337" spans="1:2" x14ac:dyDescent="0.25">
      <c r="A337" s="64" t="s">
        <v>35</v>
      </c>
      <c r="B337" s="64" t="s">
        <v>845</v>
      </c>
    </row>
    <row r="338" spans="1:2" x14ac:dyDescent="0.25">
      <c r="A338" s="64" t="s">
        <v>35</v>
      </c>
      <c r="B338" s="64" t="s">
        <v>846</v>
      </c>
    </row>
    <row r="339" spans="1:2" x14ac:dyDescent="0.25">
      <c r="A339" s="64" t="s">
        <v>35</v>
      </c>
      <c r="B339" s="64" t="s">
        <v>847</v>
      </c>
    </row>
    <row r="340" spans="1:2" x14ac:dyDescent="0.25">
      <c r="A340" s="64" t="s">
        <v>35</v>
      </c>
      <c r="B340" s="64" t="s">
        <v>848</v>
      </c>
    </row>
    <row r="341" spans="1:2" x14ac:dyDescent="0.25">
      <c r="A341" s="64" t="s">
        <v>35</v>
      </c>
      <c r="B341" s="64" t="s">
        <v>849</v>
      </c>
    </row>
    <row r="342" spans="1:2" x14ac:dyDescent="0.25">
      <c r="A342" s="64" t="s">
        <v>35</v>
      </c>
      <c r="B342" s="64" t="s">
        <v>850</v>
      </c>
    </row>
    <row r="343" spans="1:2" x14ac:dyDescent="0.25">
      <c r="A343" s="64" t="s">
        <v>36</v>
      </c>
      <c r="B343" s="64" t="s">
        <v>379</v>
      </c>
    </row>
    <row r="344" spans="1:2" x14ac:dyDescent="0.25">
      <c r="A344" s="64" t="s">
        <v>36</v>
      </c>
      <c r="B344" s="64" t="s">
        <v>37</v>
      </c>
    </row>
    <row r="345" spans="1:2" x14ac:dyDescent="0.25">
      <c r="A345" s="64" t="s">
        <v>36</v>
      </c>
      <c r="B345" s="64" t="s">
        <v>380</v>
      </c>
    </row>
    <row r="346" spans="1:2" x14ac:dyDescent="0.25">
      <c r="A346" s="64" t="s">
        <v>36</v>
      </c>
      <c r="B346" s="64" t="s">
        <v>381</v>
      </c>
    </row>
    <row r="347" spans="1:2" x14ac:dyDescent="0.25">
      <c r="A347" s="64" t="s">
        <v>36</v>
      </c>
      <c r="B347" s="64" t="s">
        <v>382</v>
      </c>
    </row>
    <row r="348" spans="1:2" x14ac:dyDescent="0.25">
      <c r="A348" s="64" t="s">
        <v>36</v>
      </c>
      <c r="B348" s="64" t="s">
        <v>383</v>
      </c>
    </row>
    <row r="349" spans="1:2" x14ac:dyDescent="0.25">
      <c r="A349" s="64" t="s">
        <v>36</v>
      </c>
      <c r="B349" s="64" t="s">
        <v>384</v>
      </c>
    </row>
    <row r="350" spans="1:2" x14ac:dyDescent="0.25">
      <c r="A350" s="64" t="s">
        <v>36</v>
      </c>
      <c r="B350" s="64" t="s">
        <v>385</v>
      </c>
    </row>
    <row r="351" spans="1:2" x14ac:dyDescent="0.25">
      <c r="A351" s="64" t="s">
        <v>36</v>
      </c>
      <c r="B351" s="64" t="s">
        <v>386</v>
      </c>
    </row>
    <row r="352" spans="1:2" x14ac:dyDescent="0.25">
      <c r="A352" s="64" t="s">
        <v>36</v>
      </c>
      <c r="B352" s="64" t="s">
        <v>387</v>
      </c>
    </row>
    <row r="353" spans="1:2" x14ac:dyDescent="0.25">
      <c r="A353" s="64" t="s">
        <v>38</v>
      </c>
      <c r="B353" s="64" t="s">
        <v>927</v>
      </c>
    </row>
    <row r="354" spans="1:2" x14ac:dyDescent="0.25">
      <c r="A354" s="64" t="s">
        <v>38</v>
      </c>
      <c r="B354" s="64" t="s">
        <v>928</v>
      </c>
    </row>
    <row r="355" spans="1:2" x14ac:dyDescent="0.25">
      <c r="A355" s="64" t="s">
        <v>38</v>
      </c>
      <c r="B355" s="64" t="s">
        <v>929</v>
      </c>
    </row>
    <row r="356" spans="1:2" x14ac:dyDescent="0.25">
      <c r="A356" s="64" t="s">
        <v>38</v>
      </c>
      <c r="B356" s="64" t="s">
        <v>930</v>
      </c>
    </row>
    <row r="357" spans="1:2" x14ac:dyDescent="0.25">
      <c r="A357" s="64" t="s">
        <v>38</v>
      </c>
      <c r="B357" s="64" t="s">
        <v>931</v>
      </c>
    </row>
    <row r="358" spans="1:2" x14ac:dyDescent="0.25">
      <c r="A358" s="64" t="s">
        <v>38</v>
      </c>
      <c r="B358" s="64" t="s">
        <v>932</v>
      </c>
    </row>
    <row r="359" spans="1:2" x14ac:dyDescent="0.25">
      <c r="A359" s="64" t="s">
        <v>38</v>
      </c>
      <c r="B359" s="64" t="s">
        <v>933</v>
      </c>
    </row>
    <row r="360" spans="1:2" x14ac:dyDescent="0.25">
      <c r="A360" s="64" t="s">
        <v>39</v>
      </c>
      <c r="B360" s="64" t="s">
        <v>42</v>
      </c>
    </row>
    <row r="361" spans="1:2" x14ac:dyDescent="0.25">
      <c r="A361" s="64" t="s">
        <v>39</v>
      </c>
      <c r="B361" s="64" t="s">
        <v>388</v>
      </c>
    </row>
    <row r="362" spans="1:2" x14ac:dyDescent="0.25">
      <c r="A362" s="64" t="s">
        <v>39</v>
      </c>
      <c r="B362" s="64" t="s">
        <v>41</v>
      </c>
    </row>
    <row r="363" spans="1:2" x14ac:dyDescent="0.25">
      <c r="A363" s="64" t="s">
        <v>39</v>
      </c>
      <c r="B363" s="64" t="s">
        <v>40</v>
      </c>
    </row>
    <row r="364" spans="1:2" x14ac:dyDescent="0.25">
      <c r="A364" s="64" t="s">
        <v>39</v>
      </c>
      <c r="B364" s="64" t="s">
        <v>389</v>
      </c>
    </row>
    <row r="365" spans="1:2" x14ac:dyDescent="0.25">
      <c r="A365" s="64" t="s">
        <v>39</v>
      </c>
      <c r="B365" s="64" t="s">
        <v>390</v>
      </c>
    </row>
    <row r="366" spans="1:2" x14ac:dyDescent="0.25">
      <c r="A366" s="64" t="s">
        <v>39</v>
      </c>
      <c r="B366" s="64" t="s">
        <v>391</v>
      </c>
    </row>
    <row r="367" spans="1:2" x14ac:dyDescent="0.25">
      <c r="A367" s="64" t="s">
        <v>39</v>
      </c>
      <c r="B367" s="64" t="s">
        <v>392</v>
      </c>
    </row>
    <row r="368" spans="1:2" x14ac:dyDescent="0.25">
      <c r="A368" s="64" t="s">
        <v>39</v>
      </c>
      <c r="B368" s="64" t="s">
        <v>393</v>
      </c>
    </row>
    <row r="369" spans="1:2" x14ac:dyDescent="0.25">
      <c r="A369" s="64" t="s">
        <v>39</v>
      </c>
      <c r="B369" s="64" t="s">
        <v>394</v>
      </c>
    </row>
    <row r="370" spans="1:2" x14ac:dyDescent="0.25">
      <c r="A370" s="64" t="s">
        <v>39</v>
      </c>
      <c r="B370" s="64" t="s">
        <v>395</v>
      </c>
    </row>
    <row r="371" spans="1:2" x14ac:dyDescent="0.25">
      <c r="A371" s="64" t="s">
        <v>39</v>
      </c>
      <c r="B371" s="64" t="s">
        <v>396</v>
      </c>
    </row>
    <row r="372" spans="1:2" x14ac:dyDescent="0.25">
      <c r="A372" s="64" t="s">
        <v>39</v>
      </c>
      <c r="B372" s="64" t="s">
        <v>397</v>
      </c>
    </row>
    <row r="373" spans="1:2" x14ac:dyDescent="0.25">
      <c r="A373" s="64" t="s">
        <v>39</v>
      </c>
      <c r="B373" s="64" t="s">
        <v>398</v>
      </c>
    </row>
    <row r="374" spans="1:2" x14ac:dyDescent="0.25">
      <c r="A374" s="64" t="s">
        <v>39</v>
      </c>
      <c r="B374" s="64" t="s">
        <v>399</v>
      </c>
    </row>
    <row r="375" spans="1:2" x14ac:dyDescent="0.25">
      <c r="A375" s="64" t="s">
        <v>43</v>
      </c>
      <c r="B375" s="64" t="s">
        <v>843</v>
      </c>
    </row>
    <row r="376" spans="1:2" x14ac:dyDescent="0.25">
      <c r="A376" s="64" t="s">
        <v>43</v>
      </c>
      <c r="B376" s="64" t="s">
        <v>844</v>
      </c>
    </row>
    <row r="377" spans="1:2" x14ac:dyDescent="0.25">
      <c r="A377" s="64" t="s">
        <v>43</v>
      </c>
      <c r="B377" s="64" t="s">
        <v>845</v>
      </c>
    </row>
    <row r="378" spans="1:2" x14ac:dyDescent="0.25">
      <c r="A378" s="64" t="s">
        <v>43</v>
      </c>
      <c r="B378" s="64" t="s">
        <v>846</v>
      </c>
    </row>
    <row r="379" spans="1:2" x14ac:dyDescent="0.25">
      <c r="A379" s="64" t="s">
        <v>43</v>
      </c>
      <c r="B379" s="64" t="s">
        <v>847</v>
      </c>
    </row>
    <row r="380" spans="1:2" x14ac:dyDescent="0.25">
      <c r="A380" s="64" t="s">
        <v>43</v>
      </c>
      <c r="B380" s="64" t="s">
        <v>848</v>
      </c>
    </row>
    <row r="381" spans="1:2" x14ac:dyDescent="0.25">
      <c r="A381" s="64" t="s">
        <v>43</v>
      </c>
      <c r="B381" s="64" t="s">
        <v>849</v>
      </c>
    </row>
    <row r="382" spans="1:2" x14ac:dyDescent="0.25">
      <c r="A382" s="64" t="s">
        <v>43</v>
      </c>
      <c r="B382" s="64" t="s">
        <v>850</v>
      </c>
    </row>
    <row r="383" spans="1:2" x14ac:dyDescent="0.25">
      <c r="A383" s="64" t="s">
        <v>44</v>
      </c>
      <c r="B383" s="64" t="s">
        <v>45</v>
      </c>
    </row>
    <row r="384" spans="1:2" x14ac:dyDescent="0.25">
      <c r="A384" s="64" t="s">
        <v>44</v>
      </c>
      <c r="B384" s="64" t="s">
        <v>47</v>
      </c>
    </row>
    <row r="385" spans="1:2" x14ac:dyDescent="0.25">
      <c r="A385" s="64" t="s">
        <v>44</v>
      </c>
      <c r="B385" s="64" t="s">
        <v>630</v>
      </c>
    </row>
    <row r="386" spans="1:2" x14ac:dyDescent="0.25">
      <c r="A386" s="64" t="s">
        <v>44</v>
      </c>
      <c r="B386" s="64" t="s">
        <v>631</v>
      </c>
    </row>
    <row r="387" spans="1:2" x14ac:dyDescent="0.25">
      <c r="A387" s="64" t="s">
        <v>44</v>
      </c>
      <c r="B387" s="64" t="s">
        <v>46</v>
      </c>
    </row>
    <row r="388" spans="1:2" x14ac:dyDescent="0.25">
      <c r="A388" s="64" t="s">
        <v>44</v>
      </c>
      <c r="B388" s="64" t="s">
        <v>632</v>
      </c>
    </row>
    <row r="389" spans="1:2" x14ac:dyDescent="0.25">
      <c r="A389" s="64" t="s">
        <v>44</v>
      </c>
      <c r="B389" s="64" t="s">
        <v>633</v>
      </c>
    </row>
    <row r="390" spans="1:2" x14ac:dyDescent="0.25">
      <c r="A390" s="64" t="s">
        <v>44</v>
      </c>
      <c r="B390" s="64" t="s">
        <v>634</v>
      </c>
    </row>
    <row r="391" spans="1:2" x14ac:dyDescent="0.25">
      <c r="A391" s="64" t="s">
        <v>44</v>
      </c>
      <c r="B391" s="64" t="s">
        <v>635</v>
      </c>
    </row>
    <row r="392" spans="1:2" x14ac:dyDescent="0.25">
      <c r="A392" s="64" t="s">
        <v>44</v>
      </c>
      <c r="B392" s="64" t="s">
        <v>636</v>
      </c>
    </row>
    <row r="393" spans="1:2" x14ac:dyDescent="0.25">
      <c r="A393" s="64" t="s">
        <v>44</v>
      </c>
      <c r="B393" s="64" t="s">
        <v>637</v>
      </c>
    </row>
    <row r="394" spans="1:2" x14ac:dyDescent="0.25">
      <c r="A394" s="64" t="s">
        <v>44</v>
      </c>
      <c r="B394" s="64" t="s">
        <v>638</v>
      </c>
    </row>
    <row r="395" spans="1:2" x14ac:dyDescent="0.25">
      <c r="A395" s="64" t="s">
        <v>44</v>
      </c>
      <c r="B395" s="64" t="s">
        <v>639</v>
      </c>
    </row>
    <row r="396" spans="1:2" x14ac:dyDescent="0.25">
      <c r="A396" s="64" t="s">
        <v>48</v>
      </c>
      <c r="B396" s="64" t="s">
        <v>944</v>
      </c>
    </row>
    <row r="397" spans="1:2" x14ac:dyDescent="0.25">
      <c r="A397" s="64" t="s">
        <v>48</v>
      </c>
      <c r="B397" s="64" t="s">
        <v>624</v>
      </c>
    </row>
    <row r="398" spans="1:2" x14ac:dyDescent="0.25">
      <c r="A398" s="64" t="s">
        <v>48</v>
      </c>
      <c r="B398" s="64" t="s">
        <v>49</v>
      </c>
    </row>
    <row r="399" spans="1:2" x14ac:dyDescent="0.25">
      <c r="A399" s="64" t="s">
        <v>48</v>
      </c>
      <c r="B399" s="64" t="s">
        <v>945</v>
      </c>
    </row>
    <row r="400" spans="1:2" x14ac:dyDescent="0.25">
      <c r="A400" s="64" t="s">
        <v>48</v>
      </c>
      <c r="B400" s="64" t="s">
        <v>946</v>
      </c>
    </row>
    <row r="401" spans="1:2" x14ac:dyDescent="0.25">
      <c r="A401" s="64" t="s">
        <v>48</v>
      </c>
      <c r="B401" s="64" t="s">
        <v>947</v>
      </c>
    </row>
    <row r="402" spans="1:2" x14ac:dyDescent="0.25">
      <c r="A402" s="64" t="s">
        <v>48</v>
      </c>
      <c r="B402" s="64" t="s">
        <v>948</v>
      </c>
    </row>
    <row r="403" spans="1:2" x14ac:dyDescent="0.25">
      <c r="A403" s="64" t="s">
        <v>48</v>
      </c>
      <c r="B403" s="64" t="s">
        <v>909</v>
      </c>
    </row>
    <row r="404" spans="1:2" x14ac:dyDescent="0.25">
      <c r="A404" s="64" t="s">
        <v>48</v>
      </c>
      <c r="B404" s="64" t="s">
        <v>949</v>
      </c>
    </row>
    <row r="405" spans="1:2" x14ac:dyDescent="0.25">
      <c r="A405" s="64" t="s">
        <v>48</v>
      </c>
      <c r="B405" s="64" t="s">
        <v>950</v>
      </c>
    </row>
    <row r="406" spans="1:2" x14ac:dyDescent="0.25">
      <c r="A406" s="64" t="s">
        <v>48</v>
      </c>
      <c r="B406" s="64" t="s">
        <v>951</v>
      </c>
    </row>
    <row r="407" spans="1:2" x14ac:dyDescent="0.25">
      <c r="A407" s="64" t="s">
        <v>48</v>
      </c>
      <c r="B407" s="64" t="s">
        <v>952</v>
      </c>
    </row>
    <row r="408" spans="1:2" x14ac:dyDescent="0.25">
      <c r="A408" s="64" t="s">
        <v>48</v>
      </c>
      <c r="B408" s="64" t="s">
        <v>953</v>
      </c>
    </row>
    <row r="409" spans="1:2" x14ac:dyDescent="0.25">
      <c r="A409" s="64" t="s">
        <v>50</v>
      </c>
      <c r="B409" s="64" t="s">
        <v>851</v>
      </c>
    </row>
    <row r="410" spans="1:2" x14ac:dyDescent="0.25">
      <c r="A410" s="64" t="s">
        <v>50</v>
      </c>
      <c r="B410" s="64" t="s">
        <v>852</v>
      </c>
    </row>
    <row r="411" spans="1:2" x14ac:dyDescent="0.25">
      <c r="A411" s="64" t="s">
        <v>50</v>
      </c>
      <c r="B411" s="64" t="s">
        <v>853</v>
      </c>
    </row>
    <row r="412" spans="1:2" x14ac:dyDescent="0.25">
      <c r="A412" s="64" t="s">
        <v>50</v>
      </c>
      <c r="B412" s="64" t="s">
        <v>854</v>
      </c>
    </row>
    <row r="413" spans="1:2" x14ac:dyDescent="0.25">
      <c r="A413" s="64" t="s">
        <v>50</v>
      </c>
      <c r="B413" s="64" t="s">
        <v>855</v>
      </c>
    </row>
    <row r="414" spans="1:2" x14ac:dyDescent="0.25">
      <c r="A414" s="64" t="s">
        <v>50</v>
      </c>
      <c r="B414" s="64" t="s">
        <v>588</v>
      </c>
    </row>
    <row r="415" spans="1:2" x14ac:dyDescent="0.25">
      <c r="A415" s="64" t="s">
        <v>50</v>
      </c>
      <c r="B415" s="64" t="s">
        <v>856</v>
      </c>
    </row>
    <row r="416" spans="1:2" x14ac:dyDescent="0.25">
      <c r="A416" s="64" t="s">
        <v>50</v>
      </c>
      <c r="B416" s="64" t="s">
        <v>857</v>
      </c>
    </row>
    <row r="417" spans="1:2" x14ac:dyDescent="0.25">
      <c r="A417" s="64" t="s">
        <v>50</v>
      </c>
      <c r="B417" s="64" t="s">
        <v>858</v>
      </c>
    </row>
    <row r="418" spans="1:2" x14ac:dyDescent="0.25">
      <c r="A418" s="64" t="s">
        <v>51</v>
      </c>
      <c r="B418" s="64" t="s">
        <v>1019</v>
      </c>
    </row>
    <row r="419" spans="1:2" x14ac:dyDescent="0.25">
      <c r="A419" s="64" t="s">
        <v>51</v>
      </c>
      <c r="B419" s="64" t="s">
        <v>1020</v>
      </c>
    </row>
    <row r="420" spans="1:2" x14ac:dyDescent="0.25">
      <c r="A420" s="64" t="s">
        <v>51</v>
      </c>
      <c r="B420" s="64" t="s">
        <v>1021</v>
      </c>
    </row>
    <row r="421" spans="1:2" x14ac:dyDescent="0.25">
      <c r="A421" s="64" t="s">
        <v>51</v>
      </c>
      <c r="B421" s="64" t="s">
        <v>1022</v>
      </c>
    </row>
    <row r="422" spans="1:2" x14ac:dyDescent="0.25">
      <c r="A422" s="64" t="s">
        <v>51</v>
      </c>
      <c r="B422" s="64" t="s">
        <v>1023</v>
      </c>
    </row>
    <row r="423" spans="1:2" x14ac:dyDescent="0.25">
      <c r="A423" s="64" t="s">
        <v>51</v>
      </c>
      <c r="B423" s="64" t="s">
        <v>1024</v>
      </c>
    </row>
    <row r="424" spans="1:2" x14ac:dyDescent="0.25">
      <c r="A424" s="64" t="s">
        <v>51</v>
      </c>
      <c r="B424" s="64" t="s">
        <v>994</v>
      </c>
    </row>
    <row r="425" spans="1:2" x14ac:dyDescent="0.25">
      <c r="A425" s="64" t="s">
        <v>51</v>
      </c>
      <c r="B425" s="64" t="s">
        <v>1025</v>
      </c>
    </row>
    <row r="426" spans="1:2" x14ac:dyDescent="0.25">
      <c r="A426" s="64" t="s">
        <v>51</v>
      </c>
      <c r="B426" s="64" t="s">
        <v>1026</v>
      </c>
    </row>
    <row r="427" spans="1:2" x14ac:dyDescent="0.25">
      <c r="A427" s="64" t="s">
        <v>51</v>
      </c>
      <c r="B427" s="64" t="s">
        <v>52</v>
      </c>
    </row>
    <row r="428" spans="1:2" x14ac:dyDescent="0.25">
      <c r="A428" s="64" t="s">
        <v>53</v>
      </c>
      <c r="B428" s="64" t="s">
        <v>54</v>
      </c>
    </row>
    <row r="429" spans="1:2" x14ac:dyDescent="0.25">
      <c r="A429" s="64" t="s">
        <v>53</v>
      </c>
      <c r="B429" s="64" t="s">
        <v>728</v>
      </c>
    </row>
    <row r="430" spans="1:2" x14ac:dyDescent="0.25">
      <c r="A430" s="64" t="s">
        <v>53</v>
      </c>
      <c r="B430" s="64" t="s">
        <v>729</v>
      </c>
    </row>
    <row r="431" spans="1:2" x14ac:dyDescent="0.25">
      <c r="A431" s="64" t="s">
        <v>53</v>
      </c>
      <c r="B431" s="64" t="s">
        <v>730</v>
      </c>
    </row>
    <row r="432" spans="1:2" x14ac:dyDescent="0.25">
      <c r="A432" s="64" t="s">
        <v>53</v>
      </c>
      <c r="B432" s="64" t="s">
        <v>731</v>
      </c>
    </row>
    <row r="433" spans="1:2" x14ac:dyDescent="0.25">
      <c r="A433" s="64" t="s">
        <v>53</v>
      </c>
      <c r="B433" s="64" t="s">
        <v>732</v>
      </c>
    </row>
    <row r="434" spans="1:2" x14ac:dyDescent="0.25">
      <c r="A434" s="64" t="s">
        <v>53</v>
      </c>
      <c r="B434" s="64" t="s">
        <v>719</v>
      </c>
    </row>
    <row r="435" spans="1:2" x14ac:dyDescent="0.25">
      <c r="A435" s="64" t="s">
        <v>53</v>
      </c>
      <c r="B435" s="64" t="s">
        <v>725</v>
      </c>
    </row>
    <row r="436" spans="1:2" x14ac:dyDescent="0.25">
      <c r="A436" s="64" t="s">
        <v>53</v>
      </c>
      <c r="B436" s="64" t="s">
        <v>733</v>
      </c>
    </row>
    <row r="437" spans="1:2" x14ac:dyDescent="0.25">
      <c r="A437" s="64" t="s">
        <v>53</v>
      </c>
      <c r="B437" s="64" t="s">
        <v>734</v>
      </c>
    </row>
    <row r="438" spans="1:2" x14ac:dyDescent="0.25">
      <c r="A438" s="64" t="s">
        <v>55</v>
      </c>
      <c r="B438" s="64" t="s">
        <v>802</v>
      </c>
    </row>
    <row r="439" spans="1:2" x14ac:dyDescent="0.25">
      <c r="A439" s="64" t="s">
        <v>55</v>
      </c>
      <c r="B439" s="64" t="s">
        <v>803</v>
      </c>
    </row>
    <row r="440" spans="1:2" x14ac:dyDescent="0.25">
      <c r="A440" s="64" t="s">
        <v>55</v>
      </c>
      <c r="B440" s="64" t="s">
        <v>804</v>
      </c>
    </row>
    <row r="441" spans="1:2" x14ac:dyDescent="0.25">
      <c r="A441" s="64" t="s">
        <v>55</v>
      </c>
      <c r="B441" s="64" t="s">
        <v>805</v>
      </c>
    </row>
    <row r="442" spans="1:2" x14ac:dyDescent="0.25">
      <c r="A442" s="64" t="s">
        <v>55</v>
      </c>
      <c r="B442" s="64" t="s">
        <v>806</v>
      </c>
    </row>
    <row r="443" spans="1:2" x14ac:dyDescent="0.25">
      <c r="A443" s="64" t="s">
        <v>56</v>
      </c>
      <c r="B443" s="64" t="s">
        <v>57</v>
      </c>
    </row>
    <row r="444" spans="1:2" x14ac:dyDescent="0.25">
      <c r="A444" s="64" t="s">
        <v>56</v>
      </c>
      <c r="B444" s="64" t="s">
        <v>614</v>
      </c>
    </row>
    <row r="445" spans="1:2" x14ac:dyDescent="0.25">
      <c r="A445" s="64" t="s">
        <v>56</v>
      </c>
      <c r="B445" s="64" t="s">
        <v>615</v>
      </c>
    </row>
    <row r="446" spans="1:2" x14ac:dyDescent="0.25">
      <c r="A446" s="64" t="s">
        <v>56</v>
      </c>
      <c r="B446" s="64" t="s">
        <v>616</v>
      </c>
    </row>
    <row r="447" spans="1:2" x14ac:dyDescent="0.25">
      <c r="A447" s="64" t="s">
        <v>56</v>
      </c>
      <c r="B447" s="64" t="s">
        <v>617</v>
      </c>
    </row>
    <row r="448" spans="1:2" x14ac:dyDescent="0.25">
      <c r="A448" s="64" t="s">
        <v>56</v>
      </c>
      <c r="B448" s="64" t="s">
        <v>618</v>
      </c>
    </row>
    <row r="449" spans="1:2" x14ac:dyDescent="0.25">
      <c r="A449" s="64" t="s">
        <v>56</v>
      </c>
      <c r="B449" s="64" t="s">
        <v>619</v>
      </c>
    </row>
    <row r="450" spans="1:2" x14ac:dyDescent="0.25">
      <c r="A450" s="64" t="s">
        <v>56</v>
      </c>
      <c r="B450" s="64" t="s">
        <v>58</v>
      </c>
    </row>
    <row r="451" spans="1:2" x14ac:dyDescent="0.25">
      <c r="A451" s="64" t="s">
        <v>56</v>
      </c>
      <c r="B451" s="64" t="s">
        <v>620</v>
      </c>
    </row>
    <row r="452" spans="1:2" x14ac:dyDescent="0.25">
      <c r="A452" s="64" t="s">
        <v>56</v>
      </c>
      <c r="B452" s="64" t="s">
        <v>621</v>
      </c>
    </row>
    <row r="453" spans="1:2" x14ac:dyDescent="0.25">
      <c r="A453" s="64" t="s">
        <v>56</v>
      </c>
      <c r="B453" s="64" t="s">
        <v>622</v>
      </c>
    </row>
    <row r="454" spans="1:2" x14ac:dyDescent="0.25">
      <c r="A454" s="64" t="s">
        <v>59</v>
      </c>
      <c r="B454" s="64" t="s">
        <v>466</v>
      </c>
    </row>
    <row r="455" spans="1:2" x14ac:dyDescent="0.25">
      <c r="A455" s="64" t="s">
        <v>59</v>
      </c>
      <c r="B455" s="64" t="s">
        <v>467</v>
      </c>
    </row>
    <row r="456" spans="1:2" x14ac:dyDescent="0.25">
      <c r="A456" s="64" t="s">
        <v>59</v>
      </c>
      <c r="B456" s="64" t="s">
        <v>468</v>
      </c>
    </row>
    <row r="457" spans="1:2" x14ac:dyDescent="0.25">
      <c r="A457" s="64" t="s">
        <v>59</v>
      </c>
      <c r="B457" s="64" t="s">
        <v>469</v>
      </c>
    </row>
    <row r="458" spans="1:2" x14ac:dyDescent="0.25">
      <c r="A458" s="64" t="s">
        <v>59</v>
      </c>
      <c r="B458" s="64" t="s">
        <v>470</v>
      </c>
    </row>
    <row r="459" spans="1:2" x14ac:dyDescent="0.25">
      <c r="A459" s="64" t="s">
        <v>59</v>
      </c>
      <c r="B459" s="64" t="s">
        <v>471</v>
      </c>
    </row>
    <row r="460" spans="1:2" x14ac:dyDescent="0.25">
      <c r="A460" s="64" t="s">
        <v>59</v>
      </c>
      <c r="B460" s="64" t="s">
        <v>472</v>
      </c>
    </row>
    <row r="461" spans="1:2" x14ac:dyDescent="0.25">
      <c r="A461" s="64" t="s">
        <v>59</v>
      </c>
      <c r="B461" s="64" t="s">
        <v>473</v>
      </c>
    </row>
    <row r="462" spans="1:2" x14ac:dyDescent="0.25">
      <c r="A462" s="64" t="s">
        <v>59</v>
      </c>
      <c r="B462" s="64" t="s">
        <v>474</v>
      </c>
    </row>
    <row r="463" spans="1:2" x14ac:dyDescent="0.25">
      <c r="A463" s="64" t="s">
        <v>59</v>
      </c>
      <c r="B463" s="64" t="s">
        <v>475</v>
      </c>
    </row>
    <row r="464" spans="1:2" x14ac:dyDescent="0.25">
      <c r="A464" s="64" t="s">
        <v>60</v>
      </c>
      <c r="B464" s="64" t="s">
        <v>623</v>
      </c>
    </row>
    <row r="465" spans="1:2" x14ac:dyDescent="0.25">
      <c r="A465" s="64" t="s">
        <v>60</v>
      </c>
      <c r="B465" s="64" t="s">
        <v>624</v>
      </c>
    </row>
    <row r="466" spans="1:2" x14ac:dyDescent="0.25">
      <c r="A466" s="64" t="s">
        <v>60</v>
      </c>
      <c r="B466" s="64" t="s">
        <v>425</v>
      </c>
    </row>
    <row r="467" spans="1:2" x14ac:dyDescent="0.25">
      <c r="A467" s="64" t="s">
        <v>60</v>
      </c>
      <c r="B467" s="64" t="s">
        <v>625</v>
      </c>
    </row>
    <row r="468" spans="1:2" x14ac:dyDescent="0.25">
      <c r="A468" s="64" t="s">
        <v>60</v>
      </c>
      <c r="B468" s="64" t="s">
        <v>626</v>
      </c>
    </row>
    <row r="469" spans="1:2" x14ac:dyDescent="0.25">
      <c r="A469" s="64" t="s">
        <v>60</v>
      </c>
      <c r="B469" s="64" t="s">
        <v>627</v>
      </c>
    </row>
    <row r="470" spans="1:2" x14ac:dyDescent="0.25">
      <c r="A470" s="64" t="s">
        <v>61</v>
      </c>
      <c r="B470" s="64" t="s">
        <v>794</v>
      </c>
    </row>
    <row r="471" spans="1:2" x14ac:dyDescent="0.25">
      <c r="A471" s="64" t="s">
        <v>61</v>
      </c>
      <c r="B471" s="64" t="s">
        <v>795</v>
      </c>
    </row>
    <row r="472" spans="1:2" x14ac:dyDescent="0.25">
      <c r="A472" s="64" t="s">
        <v>61</v>
      </c>
      <c r="B472" s="64" t="s">
        <v>796</v>
      </c>
    </row>
    <row r="473" spans="1:2" x14ac:dyDescent="0.25">
      <c r="A473" s="64" t="s">
        <v>61</v>
      </c>
      <c r="B473" s="64" t="s">
        <v>797</v>
      </c>
    </row>
    <row r="474" spans="1:2" x14ac:dyDescent="0.25">
      <c r="A474" s="64" t="s">
        <v>61</v>
      </c>
      <c r="B474" s="64" t="s">
        <v>798</v>
      </c>
    </row>
    <row r="475" spans="1:2" x14ac:dyDescent="0.25">
      <c r="A475" s="64" t="s">
        <v>61</v>
      </c>
      <c r="B475" s="64" t="s">
        <v>799</v>
      </c>
    </row>
    <row r="476" spans="1:2" x14ac:dyDescent="0.25">
      <c r="A476" s="64" t="s">
        <v>61</v>
      </c>
      <c r="B476" s="64" t="s">
        <v>800</v>
      </c>
    </row>
    <row r="477" spans="1:2" x14ac:dyDescent="0.25">
      <c r="A477" s="64" t="s">
        <v>61</v>
      </c>
      <c r="B477" s="64" t="s">
        <v>801</v>
      </c>
    </row>
    <row r="478" spans="1:2" x14ac:dyDescent="0.25">
      <c r="A478" s="64" t="s">
        <v>62</v>
      </c>
      <c r="B478" s="64" t="s">
        <v>520</v>
      </c>
    </row>
    <row r="479" spans="1:2" x14ac:dyDescent="0.25">
      <c r="A479" s="64" t="s">
        <v>62</v>
      </c>
      <c r="B479" s="64" t="s">
        <v>521</v>
      </c>
    </row>
    <row r="480" spans="1:2" x14ac:dyDescent="0.25">
      <c r="A480" s="64" t="s">
        <v>62</v>
      </c>
      <c r="B480" s="64" t="s">
        <v>63</v>
      </c>
    </row>
    <row r="481" spans="1:2" x14ac:dyDescent="0.25">
      <c r="A481" s="64" t="s">
        <v>62</v>
      </c>
      <c r="B481" s="64" t="s">
        <v>522</v>
      </c>
    </row>
    <row r="482" spans="1:2" x14ac:dyDescent="0.25">
      <c r="A482" s="64" t="s">
        <v>62</v>
      </c>
      <c r="B482" s="64" t="s">
        <v>523</v>
      </c>
    </row>
    <row r="483" spans="1:2" x14ac:dyDescent="0.25">
      <c r="A483" s="64" t="s">
        <v>62</v>
      </c>
      <c r="B483" s="64" t="s">
        <v>524</v>
      </c>
    </row>
    <row r="484" spans="1:2" x14ac:dyDescent="0.25">
      <c r="A484" s="64" t="s">
        <v>62</v>
      </c>
      <c r="B484" s="64" t="s">
        <v>525</v>
      </c>
    </row>
    <row r="485" spans="1:2" x14ac:dyDescent="0.25">
      <c r="A485" s="64" t="s">
        <v>62</v>
      </c>
      <c r="B485" s="64" t="s">
        <v>526</v>
      </c>
    </row>
    <row r="486" spans="1:2" x14ac:dyDescent="0.25">
      <c r="A486" s="64" t="s">
        <v>62</v>
      </c>
      <c r="B486" s="64" t="s">
        <v>527</v>
      </c>
    </row>
    <row r="487" spans="1:2" x14ac:dyDescent="0.25">
      <c r="A487" s="64" t="s">
        <v>62</v>
      </c>
      <c r="B487" s="64" t="s">
        <v>528</v>
      </c>
    </row>
    <row r="488" spans="1:2" x14ac:dyDescent="0.25">
      <c r="A488" s="64" t="s">
        <v>62</v>
      </c>
      <c r="B488" s="64" t="s">
        <v>529</v>
      </c>
    </row>
    <row r="489" spans="1:2" x14ac:dyDescent="0.25">
      <c r="A489" s="64" t="s">
        <v>62</v>
      </c>
      <c r="B489" s="64" t="s">
        <v>499</v>
      </c>
    </row>
    <row r="490" spans="1:2" x14ac:dyDescent="0.25">
      <c r="A490" s="64" t="s">
        <v>62</v>
      </c>
      <c r="B490" s="64" t="s">
        <v>530</v>
      </c>
    </row>
    <row r="491" spans="1:2" x14ac:dyDescent="0.25">
      <c r="A491" s="64" t="s">
        <v>62</v>
      </c>
      <c r="B491" s="64" t="s">
        <v>531</v>
      </c>
    </row>
    <row r="492" spans="1:2" x14ac:dyDescent="0.25">
      <c r="A492" s="64" t="s">
        <v>62</v>
      </c>
      <c r="B492" s="64" t="s">
        <v>532</v>
      </c>
    </row>
    <row r="493" spans="1:2" x14ac:dyDescent="0.25">
      <c r="A493" s="64" t="s">
        <v>64</v>
      </c>
      <c r="B493" s="64" t="s">
        <v>640</v>
      </c>
    </row>
    <row r="494" spans="1:2" x14ac:dyDescent="0.25">
      <c r="A494" s="64" t="s">
        <v>64</v>
      </c>
      <c r="B494" s="64" t="s">
        <v>641</v>
      </c>
    </row>
    <row r="495" spans="1:2" x14ac:dyDescent="0.25">
      <c r="A495" s="64" t="s">
        <v>64</v>
      </c>
      <c r="B495" s="64" t="s">
        <v>642</v>
      </c>
    </row>
    <row r="496" spans="1:2" x14ac:dyDescent="0.25">
      <c r="A496" s="64" t="s">
        <v>64</v>
      </c>
      <c r="B496" s="64" t="s">
        <v>643</v>
      </c>
    </row>
    <row r="497" spans="1:2" x14ac:dyDescent="0.25">
      <c r="A497" s="64" t="s">
        <v>64</v>
      </c>
      <c r="B497" s="64" t="s">
        <v>625</v>
      </c>
    </row>
    <row r="498" spans="1:2" x14ac:dyDescent="0.25">
      <c r="A498" s="64" t="s">
        <v>64</v>
      </c>
      <c r="B498" s="64" t="s">
        <v>644</v>
      </c>
    </row>
    <row r="499" spans="1:2" x14ac:dyDescent="0.25">
      <c r="A499" s="64" t="s">
        <v>64</v>
      </c>
      <c r="B499" s="64" t="s">
        <v>645</v>
      </c>
    </row>
    <row r="500" spans="1:2" x14ac:dyDescent="0.25">
      <c r="A500" s="64" t="s">
        <v>64</v>
      </c>
      <c r="B500" s="64" t="s">
        <v>646</v>
      </c>
    </row>
    <row r="501" spans="1:2" x14ac:dyDescent="0.25">
      <c r="A501" s="64" t="s">
        <v>64</v>
      </c>
      <c r="B501" s="64" t="s">
        <v>647</v>
      </c>
    </row>
    <row r="502" spans="1:2" x14ac:dyDescent="0.25">
      <c r="A502" s="64" t="s">
        <v>64</v>
      </c>
      <c r="B502" s="64" t="s">
        <v>648</v>
      </c>
    </row>
    <row r="503" spans="1:2" x14ac:dyDescent="0.25">
      <c r="A503" s="64" t="s">
        <v>65</v>
      </c>
      <c r="B503" s="64" t="s">
        <v>790</v>
      </c>
    </row>
    <row r="504" spans="1:2" x14ac:dyDescent="0.25">
      <c r="A504" s="64" t="s">
        <v>65</v>
      </c>
      <c r="B504" s="64" t="s">
        <v>791</v>
      </c>
    </row>
    <row r="505" spans="1:2" x14ac:dyDescent="0.25">
      <c r="A505" s="64" t="s">
        <v>65</v>
      </c>
      <c r="B505" s="64" t="s">
        <v>792</v>
      </c>
    </row>
    <row r="506" spans="1:2" x14ac:dyDescent="0.25">
      <c r="A506" s="64" t="s">
        <v>65</v>
      </c>
      <c r="B506" s="64" t="s">
        <v>793</v>
      </c>
    </row>
    <row r="507" spans="1:2" x14ac:dyDescent="0.25">
      <c r="A507" s="64" t="s">
        <v>66</v>
      </c>
      <c r="B507" s="64" t="s">
        <v>67</v>
      </c>
    </row>
    <row r="508" spans="1:2" x14ac:dyDescent="0.25">
      <c r="A508" s="64" t="s">
        <v>66</v>
      </c>
      <c r="B508" s="64" t="s">
        <v>443</v>
      </c>
    </row>
    <row r="509" spans="1:2" x14ac:dyDescent="0.25">
      <c r="A509" s="64" t="s">
        <v>66</v>
      </c>
      <c r="B509" s="64" t="s">
        <v>444</v>
      </c>
    </row>
    <row r="510" spans="1:2" x14ac:dyDescent="0.25">
      <c r="A510" s="64" t="s">
        <v>66</v>
      </c>
      <c r="B510" s="64" t="s">
        <v>445</v>
      </c>
    </row>
    <row r="511" spans="1:2" x14ac:dyDescent="0.25">
      <c r="A511" s="64" t="s">
        <v>66</v>
      </c>
      <c r="B511" s="64" t="s">
        <v>446</v>
      </c>
    </row>
    <row r="512" spans="1:2" x14ac:dyDescent="0.25">
      <c r="A512" s="64" t="s">
        <v>66</v>
      </c>
      <c r="B512" s="64" t="s">
        <v>447</v>
      </c>
    </row>
    <row r="513" spans="1:2" x14ac:dyDescent="0.25">
      <c r="A513" s="64" t="s">
        <v>66</v>
      </c>
      <c r="B513" s="64" t="s">
        <v>448</v>
      </c>
    </row>
    <row r="514" spans="1:2" x14ac:dyDescent="0.25">
      <c r="A514" s="64" t="s">
        <v>66</v>
      </c>
      <c r="B514" s="64" t="s">
        <v>449</v>
      </c>
    </row>
    <row r="515" spans="1:2" x14ac:dyDescent="0.25">
      <c r="A515" s="64" t="s">
        <v>66</v>
      </c>
      <c r="B515" s="64" t="s">
        <v>450</v>
      </c>
    </row>
    <row r="516" spans="1:2" x14ac:dyDescent="0.25">
      <c r="A516" s="64" t="s">
        <v>66</v>
      </c>
      <c r="B516" s="64" t="s">
        <v>451</v>
      </c>
    </row>
    <row r="517" spans="1:2" x14ac:dyDescent="0.25">
      <c r="A517" s="64" t="s">
        <v>66</v>
      </c>
      <c r="B517" s="64" t="s">
        <v>452</v>
      </c>
    </row>
    <row r="518" spans="1:2" x14ac:dyDescent="0.25">
      <c r="A518" s="64" t="s">
        <v>66</v>
      </c>
      <c r="B518" s="64" t="s">
        <v>453</v>
      </c>
    </row>
    <row r="519" spans="1:2" x14ac:dyDescent="0.25">
      <c r="A519" s="64" t="s">
        <v>66</v>
      </c>
      <c r="B519" s="64" t="s">
        <v>454</v>
      </c>
    </row>
    <row r="520" spans="1:2" x14ac:dyDescent="0.25">
      <c r="A520" s="64" t="s">
        <v>66</v>
      </c>
      <c r="B520" s="64" t="s">
        <v>455</v>
      </c>
    </row>
    <row r="521" spans="1:2" x14ac:dyDescent="0.25">
      <c r="A521" s="64" t="s">
        <v>66</v>
      </c>
      <c r="B521" s="64" t="s">
        <v>456</v>
      </c>
    </row>
    <row r="522" spans="1:2" x14ac:dyDescent="0.25">
      <c r="A522" s="64" t="s">
        <v>66</v>
      </c>
      <c r="B522" s="64" t="s">
        <v>457</v>
      </c>
    </row>
    <row r="523" spans="1:2" x14ac:dyDescent="0.25">
      <c r="A523" s="64" t="s">
        <v>66</v>
      </c>
      <c r="B523" s="64" t="s">
        <v>373</v>
      </c>
    </row>
    <row r="524" spans="1:2" x14ac:dyDescent="0.25">
      <c r="A524" s="64" t="s">
        <v>68</v>
      </c>
      <c r="B524" s="64" t="s">
        <v>832</v>
      </c>
    </row>
    <row r="525" spans="1:2" x14ac:dyDescent="0.25">
      <c r="A525" s="64" t="s">
        <v>68</v>
      </c>
      <c r="B525" s="64" t="s">
        <v>833</v>
      </c>
    </row>
    <row r="526" spans="1:2" x14ac:dyDescent="0.25">
      <c r="A526" s="64" t="s">
        <v>68</v>
      </c>
      <c r="B526" s="64" t="s">
        <v>834</v>
      </c>
    </row>
    <row r="527" spans="1:2" x14ac:dyDescent="0.25">
      <c r="A527" s="64" t="s">
        <v>68</v>
      </c>
      <c r="B527" s="64"/>
    </row>
    <row r="528" spans="1:2" x14ac:dyDescent="0.25">
      <c r="A528" s="64" t="s">
        <v>69</v>
      </c>
      <c r="B528" s="64" t="s">
        <v>827</v>
      </c>
    </row>
    <row r="529" spans="1:2" x14ac:dyDescent="0.25">
      <c r="A529" s="64" t="s">
        <v>69</v>
      </c>
      <c r="B529" s="64" t="s">
        <v>828</v>
      </c>
    </row>
    <row r="530" spans="1:2" x14ac:dyDescent="0.25">
      <c r="A530" s="64" t="s">
        <v>69</v>
      </c>
      <c r="B530" s="64" t="s">
        <v>829</v>
      </c>
    </row>
    <row r="531" spans="1:2" x14ac:dyDescent="0.25">
      <c r="A531" s="64" t="s">
        <v>69</v>
      </c>
      <c r="B531" s="64" t="s">
        <v>830</v>
      </c>
    </row>
    <row r="532" spans="1:2" x14ac:dyDescent="0.25">
      <c r="A532" s="64" t="s">
        <v>69</v>
      </c>
      <c r="B532" s="64" t="s">
        <v>831</v>
      </c>
    </row>
    <row r="533" spans="1:2" x14ac:dyDescent="0.25">
      <c r="A533" s="64" t="s">
        <v>70</v>
      </c>
      <c r="B533" s="64" t="s">
        <v>823</v>
      </c>
    </row>
    <row r="534" spans="1:2" x14ac:dyDescent="0.25">
      <c r="A534" s="64" t="s">
        <v>70</v>
      </c>
      <c r="B534" s="64" t="s">
        <v>757</v>
      </c>
    </row>
    <row r="535" spans="1:2" x14ac:dyDescent="0.25">
      <c r="A535" s="64" t="s">
        <v>70</v>
      </c>
      <c r="B535" s="64" t="s">
        <v>824</v>
      </c>
    </row>
    <row r="536" spans="1:2" x14ac:dyDescent="0.25">
      <c r="A536" s="64" t="s">
        <v>70</v>
      </c>
      <c r="B536" s="64" t="s">
        <v>825</v>
      </c>
    </row>
    <row r="537" spans="1:2" x14ac:dyDescent="0.25">
      <c r="A537" s="64" t="s">
        <v>70</v>
      </c>
      <c r="B537" s="64" t="s">
        <v>826</v>
      </c>
    </row>
    <row r="538" spans="1:2" x14ac:dyDescent="0.25">
      <c r="A538" s="64" t="s">
        <v>70</v>
      </c>
      <c r="B538" s="64" t="s">
        <v>803</v>
      </c>
    </row>
    <row r="539" spans="1:2" x14ac:dyDescent="0.25">
      <c r="A539" s="64" t="s">
        <v>71</v>
      </c>
      <c r="B539" s="64" t="s">
        <v>698</v>
      </c>
    </row>
    <row r="540" spans="1:2" x14ac:dyDescent="0.25">
      <c r="A540" s="64" t="s">
        <v>71</v>
      </c>
      <c r="B540" s="64" t="s">
        <v>72</v>
      </c>
    </row>
    <row r="541" spans="1:2" x14ac:dyDescent="0.25">
      <c r="A541" s="64" t="s">
        <v>71</v>
      </c>
      <c r="B541" s="64" t="s">
        <v>699</v>
      </c>
    </row>
    <row r="542" spans="1:2" x14ac:dyDescent="0.25">
      <c r="A542" s="64" t="s">
        <v>71</v>
      </c>
      <c r="B542" s="64" t="s">
        <v>700</v>
      </c>
    </row>
    <row r="543" spans="1:2" x14ac:dyDescent="0.25">
      <c r="A543" s="64" t="s">
        <v>71</v>
      </c>
      <c r="B543" s="64" t="s">
        <v>701</v>
      </c>
    </row>
    <row r="544" spans="1:2" x14ac:dyDescent="0.25">
      <c r="A544" s="64" t="s">
        <v>71</v>
      </c>
      <c r="B544" s="64" t="s">
        <v>702</v>
      </c>
    </row>
    <row r="545" spans="1:2" x14ac:dyDescent="0.25">
      <c r="A545" s="64" t="s">
        <v>71</v>
      </c>
      <c r="B545" s="64" t="s">
        <v>703</v>
      </c>
    </row>
    <row r="546" spans="1:2" x14ac:dyDescent="0.25">
      <c r="A546" s="64" t="s">
        <v>71</v>
      </c>
      <c r="B546" s="64" t="s">
        <v>704</v>
      </c>
    </row>
    <row r="547" spans="1:2" x14ac:dyDescent="0.25">
      <c r="A547" s="64" t="s">
        <v>71</v>
      </c>
      <c r="B547" s="64" t="s">
        <v>705</v>
      </c>
    </row>
    <row r="548" spans="1:2" x14ac:dyDescent="0.25">
      <c r="A548" s="64" t="s">
        <v>71</v>
      </c>
      <c r="B548" s="64" t="s">
        <v>706</v>
      </c>
    </row>
    <row r="549" spans="1:2" x14ac:dyDescent="0.25">
      <c r="A549" s="64" t="s">
        <v>71</v>
      </c>
      <c r="B549" s="64" t="s">
        <v>707</v>
      </c>
    </row>
    <row r="550" spans="1:2" x14ac:dyDescent="0.25">
      <c r="A550" s="64" t="s">
        <v>71</v>
      </c>
      <c r="B550" s="64" t="s">
        <v>708</v>
      </c>
    </row>
    <row r="551" spans="1:2" x14ac:dyDescent="0.25">
      <c r="A551" s="64" t="s">
        <v>71</v>
      </c>
      <c r="B551" s="64" t="s">
        <v>709</v>
      </c>
    </row>
    <row r="552" spans="1:2" x14ac:dyDescent="0.25">
      <c r="A552" s="64" t="s">
        <v>71</v>
      </c>
      <c r="B552" s="64" t="s">
        <v>710</v>
      </c>
    </row>
    <row r="553" spans="1:2" x14ac:dyDescent="0.25">
      <c r="A553" s="64" t="s">
        <v>71</v>
      </c>
      <c r="B553" s="64" t="s">
        <v>711</v>
      </c>
    </row>
    <row r="554" spans="1:2" x14ac:dyDescent="0.25">
      <c r="A554" s="64" t="s">
        <v>362</v>
      </c>
      <c r="B554" s="64" t="s">
        <v>698</v>
      </c>
    </row>
    <row r="555" spans="1:2" x14ac:dyDescent="0.25">
      <c r="A555" s="64" t="s">
        <v>362</v>
      </c>
      <c r="B555" s="64" t="s">
        <v>72</v>
      </c>
    </row>
    <row r="556" spans="1:2" x14ac:dyDescent="0.25">
      <c r="A556" s="64" t="s">
        <v>362</v>
      </c>
      <c r="B556" s="64" t="s">
        <v>699</v>
      </c>
    </row>
    <row r="557" spans="1:2" x14ac:dyDescent="0.25">
      <c r="A557" s="64" t="s">
        <v>362</v>
      </c>
      <c r="B557" s="64" t="s">
        <v>700</v>
      </c>
    </row>
    <row r="558" spans="1:2" x14ac:dyDescent="0.25">
      <c r="A558" s="64" t="s">
        <v>362</v>
      </c>
      <c r="B558" s="64" t="s">
        <v>701</v>
      </c>
    </row>
    <row r="559" spans="1:2" x14ac:dyDescent="0.25">
      <c r="A559" s="64" t="s">
        <v>362</v>
      </c>
      <c r="B559" s="64" t="s">
        <v>702</v>
      </c>
    </row>
    <row r="560" spans="1:2" x14ac:dyDescent="0.25">
      <c r="A560" s="64" t="s">
        <v>362</v>
      </c>
      <c r="B560" s="64" t="s">
        <v>703</v>
      </c>
    </row>
    <row r="561" spans="1:2" x14ac:dyDescent="0.25">
      <c r="A561" s="64" t="s">
        <v>362</v>
      </c>
      <c r="B561" s="64" t="s">
        <v>704</v>
      </c>
    </row>
    <row r="562" spans="1:2" x14ac:dyDescent="0.25">
      <c r="A562" s="64" t="s">
        <v>362</v>
      </c>
      <c r="B562" s="64" t="s">
        <v>705</v>
      </c>
    </row>
    <row r="563" spans="1:2" x14ac:dyDescent="0.25">
      <c r="A563" s="64" t="s">
        <v>362</v>
      </c>
      <c r="B563" s="64" t="s">
        <v>706</v>
      </c>
    </row>
    <row r="564" spans="1:2" x14ac:dyDescent="0.25">
      <c r="A564" s="64" t="s">
        <v>362</v>
      </c>
      <c r="B564" s="64" t="s">
        <v>707</v>
      </c>
    </row>
    <row r="565" spans="1:2" x14ac:dyDescent="0.25">
      <c r="A565" s="64" t="s">
        <v>362</v>
      </c>
      <c r="B565" s="64" t="s">
        <v>708</v>
      </c>
    </row>
    <row r="566" spans="1:2" x14ac:dyDescent="0.25">
      <c r="A566" s="64" t="s">
        <v>362</v>
      </c>
      <c r="B566" s="64" t="s">
        <v>709</v>
      </c>
    </row>
    <row r="567" spans="1:2" x14ac:dyDescent="0.25">
      <c r="A567" s="64" t="s">
        <v>362</v>
      </c>
      <c r="B567" s="64" t="s">
        <v>710</v>
      </c>
    </row>
    <row r="568" spans="1:2" x14ac:dyDescent="0.25">
      <c r="A568" s="64" t="s">
        <v>362</v>
      </c>
      <c r="B568" s="64" t="s">
        <v>711</v>
      </c>
    </row>
    <row r="569" spans="1:2" x14ac:dyDescent="0.25">
      <c r="A569" s="64" t="s">
        <v>2</v>
      </c>
      <c r="B569" s="64" t="s">
        <v>73</v>
      </c>
    </row>
    <row r="570" spans="1:2" x14ac:dyDescent="0.25">
      <c r="A570" s="64" t="s">
        <v>2</v>
      </c>
      <c r="B570" s="64" t="s">
        <v>604</v>
      </c>
    </row>
    <row r="571" spans="1:2" x14ac:dyDescent="0.25">
      <c r="A571" s="64" t="s">
        <v>2</v>
      </c>
      <c r="B571" s="64" t="s">
        <v>605</v>
      </c>
    </row>
    <row r="572" spans="1:2" x14ac:dyDescent="0.25">
      <c r="A572" s="64" t="s">
        <v>2</v>
      </c>
      <c r="B572" s="64" t="s">
        <v>606</v>
      </c>
    </row>
    <row r="573" spans="1:2" x14ac:dyDescent="0.25">
      <c r="A573" s="64" t="s">
        <v>2</v>
      </c>
      <c r="B573" s="64" t="s">
        <v>607</v>
      </c>
    </row>
    <row r="574" spans="1:2" x14ac:dyDescent="0.25">
      <c r="A574" s="64" t="s">
        <v>2</v>
      </c>
      <c r="B574" s="64" t="s">
        <v>608</v>
      </c>
    </row>
    <row r="575" spans="1:2" x14ac:dyDescent="0.25">
      <c r="A575" s="64" t="s">
        <v>2</v>
      </c>
      <c r="B575" s="64" t="s">
        <v>490</v>
      </c>
    </row>
    <row r="576" spans="1:2" x14ac:dyDescent="0.25">
      <c r="A576" s="64" t="s">
        <v>2</v>
      </c>
      <c r="B576" s="64" t="s">
        <v>609</v>
      </c>
    </row>
    <row r="577" spans="1:2" x14ac:dyDescent="0.25">
      <c r="A577" s="64" t="s">
        <v>2</v>
      </c>
      <c r="B577" s="64" t="s">
        <v>610</v>
      </c>
    </row>
    <row r="578" spans="1:2" x14ac:dyDescent="0.25">
      <c r="A578" s="64" t="s">
        <v>2</v>
      </c>
      <c r="B578" s="64" t="s">
        <v>611</v>
      </c>
    </row>
    <row r="579" spans="1:2" x14ac:dyDescent="0.25">
      <c r="A579" s="64" t="s">
        <v>2</v>
      </c>
      <c r="B579" s="64" t="s">
        <v>612</v>
      </c>
    </row>
    <row r="580" spans="1:2" x14ac:dyDescent="0.25">
      <c r="A580" s="64" t="s">
        <v>2</v>
      </c>
      <c r="B580" s="64" t="s">
        <v>613</v>
      </c>
    </row>
    <row r="581" spans="1:2" x14ac:dyDescent="0.25">
      <c r="A581" s="64" t="s">
        <v>74</v>
      </c>
      <c r="B581" s="64" t="s">
        <v>483</v>
      </c>
    </row>
    <row r="582" spans="1:2" x14ac:dyDescent="0.25">
      <c r="A582" s="64" t="s">
        <v>74</v>
      </c>
      <c r="B582" s="64" t="s">
        <v>484</v>
      </c>
    </row>
    <row r="583" spans="1:2" x14ac:dyDescent="0.25">
      <c r="A583" s="64" t="s">
        <v>74</v>
      </c>
      <c r="B583" s="64" t="s">
        <v>485</v>
      </c>
    </row>
    <row r="584" spans="1:2" x14ac:dyDescent="0.25">
      <c r="A584" s="64" t="s">
        <v>74</v>
      </c>
      <c r="B584" s="64" t="s">
        <v>486</v>
      </c>
    </row>
    <row r="585" spans="1:2" x14ac:dyDescent="0.25">
      <c r="A585" s="64" t="s">
        <v>74</v>
      </c>
      <c r="B585" s="64" t="s">
        <v>487</v>
      </c>
    </row>
    <row r="586" spans="1:2" x14ac:dyDescent="0.25">
      <c r="A586" s="64" t="s">
        <v>74</v>
      </c>
      <c r="B586" s="64" t="s">
        <v>488</v>
      </c>
    </row>
    <row r="587" spans="1:2" x14ac:dyDescent="0.25">
      <c r="A587" s="64" t="s">
        <v>74</v>
      </c>
      <c r="B587" s="64" t="s">
        <v>489</v>
      </c>
    </row>
    <row r="588" spans="1:2" x14ac:dyDescent="0.25">
      <c r="A588" s="64" t="s">
        <v>74</v>
      </c>
      <c r="B588" s="64" t="s">
        <v>490</v>
      </c>
    </row>
    <row r="589" spans="1:2" x14ac:dyDescent="0.25">
      <c r="A589" s="64" t="s">
        <v>75</v>
      </c>
      <c r="B589" s="64" t="s">
        <v>76</v>
      </c>
    </row>
    <row r="590" spans="1:2" x14ac:dyDescent="0.25">
      <c r="A590" s="64" t="s">
        <v>75</v>
      </c>
      <c r="B590" s="64" t="s">
        <v>741</v>
      </c>
    </row>
    <row r="591" spans="1:2" x14ac:dyDescent="0.25">
      <c r="A591" s="64" t="s">
        <v>75</v>
      </c>
      <c r="B591" s="64" t="s">
        <v>742</v>
      </c>
    </row>
    <row r="592" spans="1:2" x14ac:dyDescent="0.25">
      <c r="A592" s="64" t="s">
        <v>75</v>
      </c>
      <c r="B592" s="64" t="s">
        <v>743</v>
      </c>
    </row>
    <row r="593" spans="1:2" x14ac:dyDescent="0.25">
      <c r="A593" s="64" t="s">
        <v>75</v>
      </c>
      <c r="B593" s="64" t="s">
        <v>744</v>
      </c>
    </row>
    <row r="594" spans="1:2" x14ac:dyDescent="0.25">
      <c r="A594" s="64" t="s">
        <v>75</v>
      </c>
      <c r="B594" s="64" t="s">
        <v>745</v>
      </c>
    </row>
    <row r="595" spans="1:2" x14ac:dyDescent="0.25">
      <c r="A595" s="64" t="s">
        <v>75</v>
      </c>
      <c r="B595" s="64" t="s">
        <v>746</v>
      </c>
    </row>
    <row r="596" spans="1:2" x14ac:dyDescent="0.25">
      <c r="A596" s="64" t="s">
        <v>75</v>
      </c>
      <c r="B596" s="64" t="s">
        <v>747</v>
      </c>
    </row>
    <row r="597" spans="1:2" x14ac:dyDescent="0.25">
      <c r="A597" s="64" t="s">
        <v>75</v>
      </c>
      <c r="B597" s="64" t="s">
        <v>748</v>
      </c>
    </row>
    <row r="598" spans="1:2" x14ac:dyDescent="0.25">
      <c r="A598" s="64" t="s">
        <v>75</v>
      </c>
      <c r="B598" s="64" t="s">
        <v>749</v>
      </c>
    </row>
    <row r="599" spans="1:2" x14ac:dyDescent="0.25">
      <c r="A599" s="64" t="s">
        <v>77</v>
      </c>
      <c r="B599" s="64" t="s">
        <v>372</v>
      </c>
    </row>
    <row r="600" spans="1:2" x14ac:dyDescent="0.25">
      <c r="A600" s="64" t="s">
        <v>77</v>
      </c>
      <c r="B600" s="64" t="s">
        <v>373</v>
      </c>
    </row>
    <row r="601" spans="1:2" x14ac:dyDescent="0.25">
      <c r="A601" s="64" t="s">
        <v>77</v>
      </c>
      <c r="B601" s="64" t="s">
        <v>374</v>
      </c>
    </row>
    <row r="602" spans="1:2" x14ac:dyDescent="0.25">
      <c r="A602" s="64" t="s">
        <v>77</v>
      </c>
      <c r="B602" s="64" t="s">
        <v>375</v>
      </c>
    </row>
    <row r="603" spans="1:2" x14ac:dyDescent="0.25">
      <c r="A603" s="64" t="s">
        <v>77</v>
      </c>
      <c r="B603" s="64" t="s">
        <v>376</v>
      </c>
    </row>
    <row r="604" spans="1:2" x14ac:dyDescent="0.25">
      <c r="A604" s="64" t="s">
        <v>77</v>
      </c>
      <c r="B604" s="64" t="s">
        <v>366</v>
      </c>
    </row>
    <row r="605" spans="1:2" x14ac:dyDescent="0.25">
      <c r="A605" s="64" t="s">
        <v>77</v>
      </c>
      <c r="B605" s="64" t="s">
        <v>377</v>
      </c>
    </row>
    <row r="606" spans="1:2" x14ac:dyDescent="0.25">
      <c r="A606" s="64" t="s">
        <v>77</v>
      </c>
      <c r="B606" s="64" t="s">
        <v>378</v>
      </c>
    </row>
    <row r="607" spans="1:2" x14ac:dyDescent="0.25">
      <c r="A607" s="64" t="s">
        <v>78</v>
      </c>
      <c r="B607" s="64" t="s">
        <v>807</v>
      </c>
    </row>
    <row r="608" spans="1:2" x14ac:dyDescent="0.25">
      <c r="A608" s="64" t="s">
        <v>78</v>
      </c>
      <c r="B608" s="64" t="s">
        <v>808</v>
      </c>
    </row>
    <row r="609" spans="1:2" x14ac:dyDescent="0.25">
      <c r="A609" s="64" t="s">
        <v>78</v>
      </c>
      <c r="B609" s="64" t="s">
        <v>809</v>
      </c>
    </row>
    <row r="610" spans="1:2" x14ac:dyDescent="0.25">
      <c r="A610" s="64" t="s">
        <v>78</v>
      </c>
      <c r="B610" s="64" t="s">
        <v>810</v>
      </c>
    </row>
    <row r="611" spans="1:2" x14ac:dyDescent="0.25">
      <c r="A611" s="64" t="s">
        <v>78</v>
      </c>
      <c r="B611" s="64" t="s">
        <v>811</v>
      </c>
    </row>
    <row r="612" spans="1:2" x14ac:dyDescent="0.25">
      <c r="A612" s="64" t="s">
        <v>78</v>
      </c>
      <c r="B612" s="64" t="s">
        <v>812</v>
      </c>
    </row>
    <row r="613" spans="1:2" x14ac:dyDescent="0.25">
      <c r="A613" s="64" t="s">
        <v>78</v>
      </c>
      <c r="B613" s="64" t="s">
        <v>813</v>
      </c>
    </row>
    <row r="614" spans="1:2" x14ac:dyDescent="0.25">
      <c r="A614" s="64" t="s">
        <v>79</v>
      </c>
      <c r="B614" s="64" t="s">
        <v>679</v>
      </c>
    </row>
    <row r="615" spans="1:2" x14ac:dyDescent="0.25">
      <c r="A615" s="64" t="s">
        <v>79</v>
      </c>
      <c r="B615" s="64" t="s">
        <v>680</v>
      </c>
    </row>
    <row r="616" spans="1:2" x14ac:dyDescent="0.25">
      <c r="A616" s="64" t="s">
        <v>79</v>
      </c>
      <c r="B616" s="64" t="s">
        <v>681</v>
      </c>
    </row>
    <row r="617" spans="1:2" x14ac:dyDescent="0.25">
      <c r="A617" s="64" t="s">
        <v>79</v>
      </c>
      <c r="B617" s="64" t="s">
        <v>682</v>
      </c>
    </row>
    <row r="618" spans="1:2" x14ac:dyDescent="0.25">
      <c r="A618" s="64" t="s">
        <v>79</v>
      </c>
      <c r="B618" s="64" t="s">
        <v>683</v>
      </c>
    </row>
    <row r="619" spans="1:2" x14ac:dyDescent="0.25">
      <c r="A619" s="64" t="s">
        <v>79</v>
      </c>
      <c r="B619" s="64" t="s">
        <v>684</v>
      </c>
    </row>
    <row r="620" spans="1:2" x14ac:dyDescent="0.25">
      <c r="A620" s="64" t="s">
        <v>79</v>
      </c>
      <c r="B620" s="64" t="s">
        <v>685</v>
      </c>
    </row>
    <row r="621" spans="1:2" x14ac:dyDescent="0.25">
      <c r="A621" s="64" t="s">
        <v>79</v>
      </c>
      <c r="B621" s="64" t="s">
        <v>686</v>
      </c>
    </row>
    <row r="622" spans="1:2" x14ac:dyDescent="0.25">
      <c r="A622" s="64" t="s">
        <v>79</v>
      </c>
      <c r="B622" s="64" t="s">
        <v>687</v>
      </c>
    </row>
    <row r="623" spans="1:2" x14ac:dyDescent="0.25">
      <c r="A623" s="64" t="s">
        <v>79</v>
      </c>
      <c r="B623" s="64" t="s">
        <v>688</v>
      </c>
    </row>
    <row r="624" spans="1:2" x14ac:dyDescent="0.25">
      <c r="A624" s="64" t="s">
        <v>79</v>
      </c>
      <c r="B624" s="64" t="s">
        <v>689</v>
      </c>
    </row>
    <row r="625" spans="1:2" x14ac:dyDescent="0.25">
      <c r="A625" s="64" t="s">
        <v>79</v>
      </c>
      <c r="B625" s="64" t="s">
        <v>690</v>
      </c>
    </row>
    <row r="626" spans="1:2" x14ac:dyDescent="0.25">
      <c r="A626" s="64" t="s">
        <v>79</v>
      </c>
      <c r="B626" s="64" t="s">
        <v>691</v>
      </c>
    </row>
    <row r="627" spans="1:2" x14ac:dyDescent="0.25">
      <c r="A627" s="64" t="s">
        <v>80</v>
      </c>
      <c r="B627" s="64" t="s">
        <v>877</v>
      </c>
    </row>
    <row r="628" spans="1:2" x14ac:dyDescent="0.25">
      <c r="A628" s="64" t="s">
        <v>80</v>
      </c>
      <c r="B628" s="64" t="s">
        <v>878</v>
      </c>
    </row>
    <row r="629" spans="1:2" x14ac:dyDescent="0.25">
      <c r="A629" s="64" t="s">
        <v>80</v>
      </c>
      <c r="B629" s="64" t="s">
        <v>879</v>
      </c>
    </row>
    <row r="630" spans="1:2" x14ac:dyDescent="0.25">
      <c r="A630" s="64" t="s">
        <v>80</v>
      </c>
      <c r="B630" s="64" t="s">
        <v>880</v>
      </c>
    </row>
    <row r="631" spans="1:2" x14ac:dyDescent="0.25">
      <c r="A631" s="64" t="s">
        <v>80</v>
      </c>
      <c r="B631" s="64" t="s">
        <v>881</v>
      </c>
    </row>
    <row r="632" spans="1:2" x14ac:dyDescent="0.25">
      <c r="A632" s="64" t="s">
        <v>80</v>
      </c>
      <c r="B632" s="64" t="s">
        <v>882</v>
      </c>
    </row>
    <row r="633" spans="1:2" x14ac:dyDescent="0.25">
      <c r="A633" s="64" t="s">
        <v>80</v>
      </c>
      <c r="B633" s="64" t="s">
        <v>883</v>
      </c>
    </row>
    <row r="634" spans="1:2" x14ac:dyDescent="0.25">
      <c r="A634" s="64" t="s">
        <v>80</v>
      </c>
      <c r="B634" s="64" t="s">
        <v>884</v>
      </c>
    </row>
    <row r="635" spans="1:2" x14ac:dyDescent="0.25">
      <c r="A635" s="64" t="s">
        <v>80</v>
      </c>
      <c r="B635" s="64" t="s">
        <v>885</v>
      </c>
    </row>
    <row r="636" spans="1:2" x14ac:dyDescent="0.25">
      <c r="A636" s="64" t="s">
        <v>81</v>
      </c>
      <c r="B636" s="64" t="s">
        <v>558</v>
      </c>
    </row>
    <row r="637" spans="1:2" x14ac:dyDescent="0.25">
      <c r="A637" s="64" t="s">
        <v>81</v>
      </c>
      <c r="B637" s="64" t="s">
        <v>559</v>
      </c>
    </row>
    <row r="638" spans="1:2" x14ac:dyDescent="0.25">
      <c r="A638" s="64" t="s">
        <v>81</v>
      </c>
      <c r="B638" s="64" t="s">
        <v>560</v>
      </c>
    </row>
    <row r="639" spans="1:2" x14ac:dyDescent="0.25">
      <c r="A639" s="64" t="s">
        <v>81</v>
      </c>
      <c r="B639" s="64" t="s">
        <v>490</v>
      </c>
    </row>
    <row r="640" spans="1:2" x14ac:dyDescent="0.25">
      <c r="A640" s="64" t="s">
        <v>81</v>
      </c>
      <c r="B640" s="64" t="s">
        <v>561</v>
      </c>
    </row>
    <row r="641" spans="1:2" x14ac:dyDescent="0.25">
      <c r="A641" s="64" t="s">
        <v>81</v>
      </c>
      <c r="B641" s="64" t="s">
        <v>562</v>
      </c>
    </row>
    <row r="642" spans="1:2" x14ac:dyDescent="0.25">
      <c r="A642" s="64" t="s">
        <v>81</v>
      </c>
      <c r="B642" s="64" t="s">
        <v>563</v>
      </c>
    </row>
    <row r="643" spans="1:2" x14ac:dyDescent="0.25">
      <c r="A643" s="64" t="s">
        <v>81</v>
      </c>
      <c r="B643" s="64" t="s">
        <v>564</v>
      </c>
    </row>
    <row r="644" spans="1:2" x14ac:dyDescent="0.25">
      <c r="A644" s="64" t="s">
        <v>82</v>
      </c>
      <c r="B644" s="64" t="s">
        <v>587</v>
      </c>
    </row>
    <row r="645" spans="1:2" x14ac:dyDescent="0.25">
      <c r="A645" s="64" t="s">
        <v>82</v>
      </c>
      <c r="B645" s="64" t="s">
        <v>588</v>
      </c>
    </row>
    <row r="646" spans="1:2" x14ac:dyDescent="0.25">
      <c r="A646" s="64" t="s">
        <v>82</v>
      </c>
      <c r="B646" s="64" t="s">
        <v>589</v>
      </c>
    </row>
    <row r="647" spans="1:2" x14ac:dyDescent="0.25">
      <c r="A647" s="64" t="s">
        <v>82</v>
      </c>
      <c r="B647" s="64" t="s">
        <v>590</v>
      </c>
    </row>
    <row r="648" spans="1:2" x14ac:dyDescent="0.25">
      <c r="A648" s="64" t="s">
        <v>82</v>
      </c>
      <c r="B648" s="64" t="s">
        <v>591</v>
      </c>
    </row>
    <row r="649" spans="1:2" x14ac:dyDescent="0.25">
      <c r="A649" s="64" t="s">
        <v>83</v>
      </c>
      <c r="B649" s="64" t="s">
        <v>649</v>
      </c>
    </row>
    <row r="650" spans="1:2" x14ac:dyDescent="0.25">
      <c r="A650" s="64" t="s">
        <v>83</v>
      </c>
      <c r="B650" s="64" t="s">
        <v>84</v>
      </c>
    </row>
    <row r="651" spans="1:2" x14ac:dyDescent="0.25">
      <c r="A651" s="64" t="s">
        <v>83</v>
      </c>
      <c r="B651" s="64" t="s">
        <v>650</v>
      </c>
    </row>
    <row r="652" spans="1:2" x14ac:dyDescent="0.25">
      <c r="A652" s="64" t="s">
        <v>83</v>
      </c>
      <c r="B652" s="64" t="s">
        <v>651</v>
      </c>
    </row>
    <row r="653" spans="1:2" x14ac:dyDescent="0.25">
      <c r="A653" s="64" t="s">
        <v>83</v>
      </c>
      <c r="B653" s="64" t="s">
        <v>652</v>
      </c>
    </row>
    <row r="654" spans="1:2" x14ac:dyDescent="0.25">
      <c r="A654" s="64" t="s">
        <v>83</v>
      </c>
      <c r="B654" s="64" t="s">
        <v>653</v>
      </c>
    </row>
    <row r="655" spans="1:2" x14ac:dyDescent="0.25">
      <c r="A655" s="64" t="s">
        <v>83</v>
      </c>
      <c r="B655" s="64" t="s">
        <v>654</v>
      </c>
    </row>
    <row r="656" spans="1:2" x14ac:dyDescent="0.25">
      <c r="A656" s="64" t="s">
        <v>83</v>
      </c>
      <c r="B656" s="64" t="s">
        <v>655</v>
      </c>
    </row>
    <row r="657" spans="1:2" x14ac:dyDescent="0.25">
      <c r="A657" s="64" t="s">
        <v>83</v>
      </c>
      <c r="B657" s="64" t="s">
        <v>656</v>
      </c>
    </row>
    <row r="658" spans="1:2" x14ac:dyDescent="0.25">
      <c r="A658" s="64" t="s">
        <v>83</v>
      </c>
      <c r="B658" s="64" t="s">
        <v>657</v>
      </c>
    </row>
    <row r="659" spans="1:2" x14ac:dyDescent="0.25">
      <c r="A659" s="64" t="s">
        <v>83</v>
      </c>
      <c r="B659" s="64" t="s">
        <v>658</v>
      </c>
    </row>
    <row r="660" spans="1:2" x14ac:dyDescent="0.25">
      <c r="A660" s="64" t="s">
        <v>83</v>
      </c>
      <c r="B660" s="64" t="s">
        <v>659</v>
      </c>
    </row>
    <row r="661" spans="1:2" x14ac:dyDescent="0.25">
      <c r="A661" s="64" t="s">
        <v>83</v>
      </c>
      <c r="B661" s="64" t="s">
        <v>660</v>
      </c>
    </row>
    <row r="662" spans="1:2" x14ac:dyDescent="0.25">
      <c r="A662" s="64" t="s">
        <v>83</v>
      </c>
      <c r="B662" s="64" t="s">
        <v>661</v>
      </c>
    </row>
    <row r="663" spans="1:2" x14ac:dyDescent="0.25">
      <c r="A663" s="64" t="s">
        <v>83</v>
      </c>
      <c r="B663" s="64" t="s">
        <v>662</v>
      </c>
    </row>
    <row r="664" spans="1:2" x14ac:dyDescent="0.25">
      <c r="A664" s="64" t="s">
        <v>83</v>
      </c>
      <c r="B664" s="64" t="s">
        <v>663</v>
      </c>
    </row>
    <row r="665" spans="1:2" x14ac:dyDescent="0.25">
      <c r="A665" s="64" t="s">
        <v>85</v>
      </c>
      <c r="B665" s="64" t="s">
        <v>868</v>
      </c>
    </row>
    <row r="666" spans="1:2" x14ac:dyDescent="0.25">
      <c r="A666" s="64" t="s">
        <v>85</v>
      </c>
      <c r="B666" s="64" t="s">
        <v>869</v>
      </c>
    </row>
    <row r="667" spans="1:2" x14ac:dyDescent="0.25">
      <c r="A667" s="64" t="s">
        <v>85</v>
      </c>
      <c r="B667" s="64" t="s">
        <v>870</v>
      </c>
    </row>
    <row r="668" spans="1:2" x14ac:dyDescent="0.25">
      <c r="A668" s="64" t="s">
        <v>85</v>
      </c>
      <c r="B668" s="64" t="s">
        <v>871</v>
      </c>
    </row>
    <row r="669" spans="1:2" x14ac:dyDescent="0.25">
      <c r="A669" s="64" t="s">
        <v>85</v>
      </c>
      <c r="B669" s="64" t="s">
        <v>863</v>
      </c>
    </row>
    <row r="670" spans="1:2" x14ac:dyDescent="0.25">
      <c r="A670" s="64" t="s">
        <v>85</v>
      </c>
      <c r="B670" s="64" t="s">
        <v>872</v>
      </c>
    </row>
    <row r="671" spans="1:2" x14ac:dyDescent="0.25">
      <c r="A671" s="64" t="s">
        <v>85</v>
      </c>
      <c r="B671" s="64" t="s">
        <v>873</v>
      </c>
    </row>
    <row r="672" spans="1:2" x14ac:dyDescent="0.25">
      <c r="A672" s="64" t="s">
        <v>85</v>
      </c>
      <c r="B672" s="64" t="s">
        <v>874</v>
      </c>
    </row>
    <row r="673" spans="1:2" x14ac:dyDescent="0.25">
      <c r="A673" s="64" t="s">
        <v>85</v>
      </c>
      <c r="B673" s="64" t="s">
        <v>875</v>
      </c>
    </row>
    <row r="674" spans="1:2" x14ac:dyDescent="0.25">
      <c r="A674" s="64" t="s">
        <v>85</v>
      </c>
      <c r="B674" s="64" t="s">
        <v>876</v>
      </c>
    </row>
    <row r="675" spans="1:2" x14ac:dyDescent="0.25">
      <c r="A675" s="64" t="s">
        <v>86</v>
      </c>
      <c r="B675" s="64" t="s">
        <v>859</v>
      </c>
    </row>
    <row r="676" spans="1:2" x14ac:dyDescent="0.25">
      <c r="A676" s="64" t="s">
        <v>86</v>
      </c>
      <c r="B676" s="64" t="s">
        <v>750</v>
      </c>
    </row>
    <row r="677" spans="1:2" x14ac:dyDescent="0.25">
      <c r="A677" s="64" t="s">
        <v>86</v>
      </c>
      <c r="B677" s="64" t="s">
        <v>860</v>
      </c>
    </row>
    <row r="678" spans="1:2" x14ac:dyDescent="0.25">
      <c r="A678" s="64" t="s">
        <v>86</v>
      </c>
      <c r="B678" s="64" t="s">
        <v>861</v>
      </c>
    </row>
    <row r="679" spans="1:2" x14ac:dyDescent="0.25">
      <c r="A679" s="64" t="s">
        <v>86</v>
      </c>
      <c r="B679" s="64" t="s">
        <v>862</v>
      </c>
    </row>
    <row r="680" spans="1:2" x14ac:dyDescent="0.25">
      <c r="A680" s="64" t="s">
        <v>86</v>
      </c>
      <c r="B680" s="64" t="s">
        <v>863</v>
      </c>
    </row>
    <row r="681" spans="1:2" x14ac:dyDescent="0.25">
      <c r="A681" s="64" t="s">
        <v>86</v>
      </c>
      <c r="B681" s="64" t="s">
        <v>864</v>
      </c>
    </row>
    <row r="682" spans="1:2" x14ac:dyDescent="0.25">
      <c r="A682" s="64" t="s">
        <v>86</v>
      </c>
      <c r="B682" s="64" t="s">
        <v>865</v>
      </c>
    </row>
    <row r="683" spans="1:2" x14ac:dyDescent="0.25">
      <c r="A683" s="64" t="s">
        <v>86</v>
      </c>
      <c r="B683" s="64" t="s">
        <v>866</v>
      </c>
    </row>
    <row r="684" spans="1:2" x14ac:dyDescent="0.25">
      <c r="A684" s="64" t="s">
        <v>867</v>
      </c>
      <c r="B684" s="64" t="s">
        <v>859</v>
      </c>
    </row>
    <row r="685" spans="1:2" x14ac:dyDescent="0.25">
      <c r="A685" s="64" t="s">
        <v>867</v>
      </c>
      <c r="B685" s="64" t="s">
        <v>750</v>
      </c>
    </row>
    <row r="686" spans="1:2" x14ac:dyDescent="0.25">
      <c r="A686" s="64" t="s">
        <v>867</v>
      </c>
      <c r="B686" s="64" t="s">
        <v>860</v>
      </c>
    </row>
    <row r="687" spans="1:2" x14ac:dyDescent="0.25">
      <c r="A687" s="64" t="s">
        <v>867</v>
      </c>
      <c r="B687" s="64" t="s">
        <v>861</v>
      </c>
    </row>
    <row r="688" spans="1:2" x14ac:dyDescent="0.25">
      <c r="A688" s="64" t="s">
        <v>867</v>
      </c>
      <c r="B688" s="64" t="s">
        <v>862</v>
      </c>
    </row>
    <row r="689" spans="1:2" x14ac:dyDescent="0.25">
      <c r="A689" s="64" t="s">
        <v>867</v>
      </c>
      <c r="B689" s="64" t="s">
        <v>863</v>
      </c>
    </row>
    <row r="690" spans="1:2" x14ac:dyDescent="0.25">
      <c r="A690" s="64" t="s">
        <v>867</v>
      </c>
      <c r="B690" s="64" t="s">
        <v>864</v>
      </c>
    </row>
    <row r="691" spans="1:2" x14ac:dyDescent="0.25">
      <c r="A691" s="64" t="s">
        <v>867</v>
      </c>
      <c r="B691" s="64" t="s">
        <v>865</v>
      </c>
    </row>
    <row r="692" spans="1:2" x14ac:dyDescent="0.25">
      <c r="A692" s="64" t="s">
        <v>867</v>
      </c>
      <c r="B692" s="64" t="s">
        <v>866</v>
      </c>
    </row>
    <row r="693" spans="1:2" x14ac:dyDescent="0.25">
      <c r="A693" s="64" t="s">
        <v>87</v>
      </c>
      <c r="B693" s="64" t="s">
        <v>712</v>
      </c>
    </row>
    <row r="694" spans="1:2" x14ac:dyDescent="0.25">
      <c r="A694" s="64" t="s">
        <v>87</v>
      </c>
      <c r="B694" s="64" t="s">
        <v>713</v>
      </c>
    </row>
    <row r="695" spans="1:2" x14ac:dyDescent="0.25">
      <c r="A695" s="64" t="s">
        <v>87</v>
      </c>
      <c r="B695" s="64" t="s">
        <v>714</v>
      </c>
    </row>
    <row r="696" spans="1:2" x14ac:dyDescent="0.25">
      <c r="A696" s="64" t="s">
        <v>87</v>
      </c>
      <c r="B696" s="64" t="s">
        <v>715</v>
      </c>
    </row>
    <row r="697" spans="1:2" x14ac:dyDescent="0.25">
      <c r="A697" s="64" t="s">
        <v>87</v>
      </c>
      <c r="B697" s="64" t="s">
        <v>716</v>
      </c>
    </row>
    <row r="698" spans="1:2" x14ac:dyDescent="0.25">
      <c r="A698" s="64" t="s">
        <v>87</v>
      </c>
      <c r="B698" s="64" t="s">
        <v>717</v>
      </c>
    </row>
    <row r="699" spans="1:2" x14ac:dyDescent="0.25">
      <c r="A699" s="64" t="s">
        <v>87</v>
      </c>
      <c r="B699" s="64" t="s">
        <v>718</v>
      </c>
    </row>
    <row r="700" spans="1:2" x14ac:dyDescent="0.25">
      <c r="A700" s="64" t="s">
        <v>87</v>
      </c>
      <c r="B700" s="64" t="s">
        <v>719</v>
      </c>
    </row>
    <row r="701" spans="1:2" x14ac:dyDescent="0.25">
      <c r="A701" s="64" t="s">
        <v>87</v>
      </c>
      <c r="B701" s="64" t="s">
        <v>720</v>
      </c>
    </row>
    <row r="702" spans="1:2" x14ac:dyDescent="0.25">
      <c r="A702" s="64" t="s">
        <v>87</v>
      </c>
      <c r="B702" s="64" t="s">
        <v>721</v>
      </c>
    </row>
    <row r="703" spans="1:2" x14ac:dyDescent="0.25">
      <c r="A703" s="64" t="s">
        <v>87</v>
      </c>
      <c r="B703" s="64" t="s">
        <v>722</v>
      </c>
    </row>
    <row r="704" spans="1:2" x14ac:dyDescent="0.25">
      <c r="A704" s="64" t="s">
        <v>87</v>
      </c>
      <c r="B704" s="64" t="s">
        <v>723</v>
      </c>
    </row>
    <row r="705" spans="1:2" x14ac:dyDescent="0.25">
      <c r="A705" s="64" t="s">
        <v>87</v>
      </c>
      <c r="B705" s="64" t="s">
        <v>724</v>
      </c>
    </row>
    <row r="706" spans="1:2" x14ac:dyDescent="0.25">
      <c r="A706" s="64" t="s">
        <v>87</v>
      </c>
      <c r="B706" s="64" t="s">
        <v>725</v>
      </c>
    </row>
    <row r="707" spans="1:2" x14ac:dyDescent="0.25">
      <c r="A707" s="64" t="s">
        <v>87</v>
      </c>
      <c r="B707" s="64" t="s">
        <v>726</v>
      </c>
    </row>
    <row r="708" spans="1:2" x14ac:dyDescent="0.25">
      <c r="A708" s="64" t="s">
        <v>87</v>
      </c>
      <c r="B708" s="64" t="s">
        <v>727</v>
      </c>
    </row>
    <row r="709" spans="1:2" x14ac:dyDescent="0.25">
      <c r="A709" s="64" t="s">
        <v>5</v>
      </c>
      <c r="B709" s="64" t="s">
        <v>895</v>
      </c>
    </row>
    <row r="710" spans="1:2" x14ac:dyDescent="0.25">
      <c r="A710" s="64" t="s">
        <v>5</v>
      </c>
      <c r="B710" s="64" t="s">
        <v>896</v>
      </c>
    </row>
    <row r="711" spans="1:2" x14ac:dyDescent="0.25">
      <c r="A711" s="64" t="s">
        <v>5</v>
      </c>
      <c r="B711" s="64" t="s">
        <v>897</v>
      </c>
    </row>
    <row r="712" spans="1:2" x14ac:dyDescent="0.25">
      <c r="A712" s="64" t="s">
        <v>5</v>
      </c>
      <c r="B712" s="64" t="s">
        <v>898</v>
      </c>
    </row>
    <row r="713" spans="1:2" x14ac:dyDescent="0.25">
      <c r="A713" s="64" t="s">
        <v>5</v>
      </c>
      <c r="B713" s="64" t="s">
        <v>899</v>
      </c>
    </row>
    <row r="714" spans="1:2" x14ac:dyDescent="0.25">
      <c r="A714" s="64" t="s">
        <v>5</v>
      </c>
      <c r="B714" s="64" t="s">
        <v>900</v>
      </c>
    </row>
    <row r="715" spans="1:2" x14ac:dyDescent="0.25">
      <c r="A715" s="64" t="s">
        <v>5</v>
      </c>
      <c r="B715" s="64" t="s">
        <v>901</v>
      </c>
    </row>
    <row r="716" spans="1:2" x14ac:dyDescent="0.25">
      <c r="A716" s="64" t="s">
        <v>5</v>
      </c>
      <c r="B716" s="64" t="s">
        <v>902</v>
      </c>
    </row>
    <row r="717" spans="1:2" x14ac:dyDescent="0.25">
      <c r="A717" s="64" t="s">
        <v>5</v>
      </c>
      <c r="B717" s="64" t="s">
        <v>863</v>
      </c>
    </row>
    <row r="718" spans="1:2" x14ac:dyDescent="0.25">
      <c r="A718" s="64" t="s">
        <v>5</v>
      </c>
      <c r="B718" s="64" t="s">
        <v>903</v>
      </c>
    </row>
    <row r="719" spans="1:2" x14ac:dyDescent="0.25">
      <c r="A719" s="64" t="s">
        <v>88</v>
      </c>
      <c r="B719" s="64" t="s">
        <v>400</v>
      </c>
    </row>
    <row r="720" spans="1:2" x14ac:dyDescent="0.25">
      <c r="A720" s="64" t="s">
        <v>88</v>
      </c>
      <c r="B720" s="64" t="s">
        <v>401</v>
      </c>
    </row>
    <row r="721" spans="1:2" x14ac:dyDescent="0.25">
      <c r="A721" s="64" t="s">
        <v>88</v>
      </c>
      <c r="B721" s="64" t="s">
        <v>402</v>
      </c>
    </row>
    <row r="722" spans="1:2" x14ac:dyDescent="0.25">
      <c r="A722" s="64" t="s">
        <v>88</v>
      </c>
      <c r="B722" s="64" t="s">
        <v>403</v>
      </c>
    </row>
    <row r="723" spans="1:2" x14ac:dyDescent="0.25">
      <c r="A723" s="64" t="s">
        <v>88</v>
      </c>
      <c r="B723" s="64" t="s">
        <v>404</v>
      </c>
    </row>
    <row r="724" spans="1:2" x14ac:dyDescent="0.25">
      <c r="A724" s="64" t="s">
        <v>88</v>
      </c>
      <c r="B724" s="64" t="s">
        <v>405</v>
      </c>
    </row>
    <row r="725" spans="1:2" x14ac:dyDescent="0.25">
      <c r="A725" s="64" t="s">
        <v>88</v>
      </c>
      <c r="B725" s="64" t="s">
        <v>406</v>
      </c>
    </row>
    <row r="726" spans="1:2" x14ac:dyDescent="0.25">
      <c r="A726" s="64" t="s">
        <v>88</v>
      </c>
      <c r="B726" s="64" t="s">
        <v>407</v>
      </c>
    </row>
    <row r="727" spans="1:2" x14ac:dyDescent="0.25">
      <c r="A727" s="64" t="s">
        <v>88</v>
      </c>
      <c r="B727" s="64" t="s">
        <v>408</v>
      </c>
    </row>
    <row r="728" spans="1:2" x14ac:dyDescent="0.25">
      <c r="A728" s="64" t="s">
        <v>88</v>
      </c>
      <c r="B728" s="64" t="s">
        <v>409</v>
      </c>
    </row>
    <row r="729" spans="1:2" x14ac:dyDescent="0.25">
      <c r="A729" s="64" t="s">
        <v>89</v>
      </c>
      <c r="B729" s="64" t="s">
        <v>533</v>
      </c>
    </row>
    <row r="730" spans="1:2" x14ac:dyDescent="0.25">
      <c r="A730" s="64" t="s">
        <v>89</v>
      </c>
      <c r="B730" s="64" t="s">
        <v>534</v>
      </c>
    </row>
    <row r="731" spans="1:2" x14ac:dyDescent="0.25">
      <c r="A731" s="64" t="s">
        <v>89</v>
      </c>
      <c r="B731" s="64" t="s">
        <v>535</v>
      </c>
    </row>
    <row r="732" spans="1:2" x14ac:dyDescent="0.25">
      <c r="A732" s="64" t="s">
        <v>89</v>
      </c>
      <c r="B732" s="64" t="s">
        <v>536</v>
      </c>
    </row>
    <row r="733" spans="1:2" x14ac:dyDescent="0.25">
      <c r="A733" s="64" t="s">
        <v>89</v>
      </c>
      <c r="B733" s="64" t="s">
        <v>537</v>
      </c>
    </row>
    <row r="734" spans="1:2" x14ac:dyDescent="0.25">
      <c r="A734" s="64" t="s">
        <v>89</v>
      </c>
      <c r="B734" s="64" t="s">
        <v>538</v>
      </c>
    </row>
    <row r="735" spans="1:2" x14ac:dyDescent="0.25">
      <c r="A735" s="64" t="s">
        <v>89</v>
      </c>
      <c r="B735" s="64" t="s">
        <v>539</v>
      </c>
    </row>
    <row r="736" spans="1:2" x14ac:dyDescent="0.25">
      <c r="A736" s="64" t="s">
        <v>89</v>
      </c>
      <c r="B736" s="64" t="s">
        <v>540</v>
      </c>
    </row>
    <row r="737" spans="1:2" x14ac:dyDescent="0.25">
      <c r="A737" s="64" t="s">
        <v>89</v>
      </c>
      <c r="B737" s="64" t="s">
        <v>541</v>
      </c>
    </row>
    <row r="738" spans="1:2" x14ac:dyDescent="0.25">
      <c r="A738" s="64" t="s">
        <v>89</v>
      </c>
      <c r="B738" s="64" t="s">
        <v>542</v>
      </c>
    </row>
    <row r="739" spans="1:2" x14ac:dyDescent="0.25">
      <c r="A739" s="64" t="s">
        <v>89</v>
      </c>
      <c r="B739" s="64" t="s">
        <v>543</v>
      </c>
    </row>
    <row r="740" spans="1:2" x14ac:dyDescent="0.25">
      <c r="A740" s="64" t="s">
        <v>89</v>
      </c>
      <c r="B740" s="64" t="s">
        <v>544</v>
      </c>
    </row>
    <row r="741" spans="1:2" x14ac:dyDescent="0.25">
      <c r="A741" s="64" t="s">
        <v>89</v>
      </c>
      <c r="B741" s="64" t="s">
        <v>545</v>
      </c>
    </row>
    <row r="742" spans="1:2" x14ac:dyDescent="0.25">
      <c r="A742" s="64" t="s">
        <v>89</v>
      </c>
      <c r="B742" s="64" t="s">
        <v>546</v>
      </c>
    </row>
    <row r="743" spans="1:2" x14ac:dyDescent="0.25">
      <c r="A743" s="64" t="s">
        <v>89</v>
      </c>
      <c r="B743" s="64" t="s">
        <v>547</v>
      </c>
    </row>
    <row r="744" spans="1:2" x14ac:dyDescent="0.25">
      <c r="A744" s="64" t="s">
        <v>89</v>
      </c>
      <c r="B744" s="64" t="s">
        <v>548</v>
      </c>
    </row>
    <row r="745" spans="1:2" x14ac:dyDescent="0.25">
      <c r="A745" s="64" t="s">
        <v>89</v>
      </c>
      <c r="B745" s="64" t="s">
        <v>549</v>
      </c>
    </row>
    <row r="746" spans="1:2" x14ac:dyDescent="0.25">
      <c r="A746" s="64" t="s">
        <v>90</v>
      </c>
      <c r="B746" s="64" t="s">
        <v>533</v>
      </c>
    </row>
    <row r="747" spans="1:2" x14ac:dyDescent="0.25">
      <c r="A747" s="64" t="s">
        <v>90</v>
      </c>
      <c r="B747" s="64" t="s">
        <v>534</v>
      </c>
    </row>
    <row r="748" spans="1:2" x14ac:dyDescent="0.25">
      <c r="A748" s="64" t="s">
        <v>90</v>
      </c>
      <c r="B748" s="64" t="s">
        <v>535</v>
      </c>
    </row>
    <row r="749" spans="1:2" x14ac:dyDescent="0.25">
      <c r="A749" s="64" t="s">
        <v>90</v>
      </c>
      <c r="B749" s="64" t="s">
        <v>536</v>
      </c>
    </row>
    <row r="750" spans="1:2" x14ac:dyDescent="0.25">
      <c r="A750" s="64" t="s">
        <v>90</v>
      </c>
      <c r="B750" s="64" t="s">
        <v>537</v>
      </c>
    </row>
    <row r="751" spans="1:2" x14ac:dyDescent="0.25">
      <c r="A751" s="64" t="s">
        <v>90</v>
      </c>
      <c r="B751" s="64" t="s">
        <v>538</v>
      </c>
    </row>
    <row r="752" spans="1:2" x14ac:dyDescent="0.25">
      <c r="A752" s="64" t="s">
        <v>90</v>
      </c>
      <c r="B752" s="64" t="s">
        <v>539</v>
      </c>
    </row>
    <row r="753" spans="1:2" x14ac:dyDescent="0.25">
      <c r="A753" s="64" t="s">
        <v>90</v>
      </c>
      <c r="B753" s="64" t="s">
        <v>540</v>
      </c>
    </row>
    <row r="754" spans="1:2" x14ac:dyDescent="0.25">
      <c r="A754" s="64" t="s">
        <v>90</v>
      </c>
      <c r="B754" s="64" t="s">
        <v>541</v>
      </c>
    </row>
    <row r="755" spans="1:2" x14ac:dyDescent="0.25">
      <c r="A755" s="64" t="s">
        <v>90</v>
      </c>
      <c r="B755" s="64" t="s">
        <v>542</v>
      </c>
    </row>
    <row r="756" spans="1:2" x14ac:dyDescent="0.25">
      <c r="A756" s="64" t="s">
        <v>90</v>
      </c>
      <c r="B756" s="64" t="s">
        <v>543</v>
      </c>
    </row>
    <row r="757" spans="1:2" x14ac:dyDescent="0.25">
      <c r="A757" s="64" t="s">
        <v>90</v>
      </c>
      <c r="B757" s="64" t="s">
        <v>544</v>
      </c>
    </row>
    <row r="758" spans="1:2" x14ac:dyDescent="0.25">
      <c r="A758" s="64" t="s">
        <v>90</v>
      </c>
      <c r="B758" s="64" t="s">
        <v>545</v>
      </c>
    </row>
    <row r="759" spans="1:2" x14ac:dyDescent="0.25">
      <c r="A759" s="64" t="s">
        <v>90</v>
      </c>
      <c r="B759" s="64" t="s">
        <v>546</v>
      </c>
    </row>
    <row r="760" spans="1:2" x14ac:dyDescent="0.25">
      <c r="A760" s="64" t="s">
        <v>90</v>
      </c>
      <c r="B760" s="64" t="s">
        <v>547</v>
      </c>
    </row>
    <row r="761" spans="1:2" x14ac:dyDescent="0.25">
      <c r="A761" s="64" t="s">
        <v>90</v>
      </c>
      <c r="B761" s="64" t="s">
        <v>548</v>
      </c>
    </row>
    <row r="762" spans="1:2" x14ac:dyDescent="0.25">
      <c r="A762" s="64" t="s">
        <v>90</v>
      </c>
      <c r="B762" s="64" t="s">
        <v>549</v>
      </c>
    </row>
    <row r="763" spans="1:2" x14ac:dyDescent="0.25">
      <c r="A763" s="64" t="s">
        <v>91</v>
      </c>
      <c r="B763" s="64" t="s">
        <v>550</v>
      </c>
    </row>
    <row r="764" spans="1:2" x14ac:dyDescent="0.25">
      <c r="A764" s="64" t="s">
        <v>91</v>
      </c>
      <c r="B764" s="64" t="s">
        <v>551</v>
      </c>
    </row>
    <row r="765" spans="1:2" x14ac:dyDescent="0.25">
      <c r="A765" s="64" t="s">
        <v>91</v>
      </c>
      <c r="B765" s="64" t="s">
        <v>552</v>
      </c>
    </row>
    <row r="766" spans="1:2" x14ac:dyDescent="0.25">
      <c r="A766" s="64" t="s">
        <v>91</v>
      </c>
      <c r="B766" s="64" t="s">
        <v>553</v>
      </c>
    </row>
    <row r="767" spans="1:2" x14ac:dyDescent="0.25">
      <c r="A767" s="64" t="s">
        <v>91</v>
      </c>
      <c r="B767" s="64" t="s">
        <v>554</v>
      </c>
    </row>
    <row r="768" spans="1:2" x14ac:dyDescent="0.25">
      <c r="A768" s="64" t="s">
        <v>91</v>
      </c>
      <c r="B768" s="64" t="s">
        <v>486</v>
      </c>
    </row>
    <row r="769" spans="1:2" x14ac:dyDescent="0.25">
      <c r="A769" s="64" t="s">
        <v>91</v>
      </c>
      <c r="B769" s="64" t="s">
        <v>555</v>
      </c>
    </row>
    <row r="770" spans="1:2" x14ac:dyDescent="0.25">
      <c r="A770" s="64" t="s">
        <v>91</v>
      </c>
      <c r="B770" s="64" t="s">
        <v>556</v>
      </c>
    </row>
    <row r="771" spans="1:2" x14ac:dyDescent="0.25">
      <c r="A771" s="64" t="s">
        <v>91</v>
      </c>
      <c r="B771" s="64" t="s">
        <v>557</v>
      </c>
    </row>
    <row r="772" spans="1:2" x14ac:dyDescent="0.25">
      <c r="A772" s="64" t="s">
        <v>92</v>
      </c>
      <c r="B772" s="64" t="s">
        <v>574</v>
      </c>
    </row>
    <row r="773" spans="1:2" x14ac:dyDescent="0.25">
      <c r="A773" s="64" t="s">
        <v>92</v>
      </c>
      <c r="B773" s="64" t="s">
        <v>575</v>
      </c>
    </row>
    <row r="774" spans="1:2" x14ac:dyDescent="0.25">
      <c r="A774" s="64" t="s">
        <v>92</v>
      </c>
      <c r="B774" s="64" t="s">
        <v>576</v>
      </c>
    </row>
    <row r="775" spans="1:2" x14ac:dyDescent="0.25">
      <c r="A775" s="64" t="s">
        <v>92</v>
      </c>
      <c r="B775" s="64" t="s">
        <v>577</v>
      </c>
    </row>
    <row r="776" spans="1:2" x14ac:dyDescent="0.25">
      <c r="A776" s="64" t="s">
        <v>92</v>
      </c>
      <c r="B776" s="64" t="s">
        <v>578</v>
      </c>
    </row>
    <row r="777" spans="1:2" x14ac:dyDescent="0.25">
      <c r="A777" s="64" t="s">
        <v>92</v>
      </c>
      <c r="B777" s="64" t="s">
        <v>579</v>
      </c>
    </row>
    <row r="778" spans="1:2" x14ac:dyDescent="0.25">
      <c r="A778" s="64" t="s">
        <v>92</v>
      </c>
      <c r="B778" s="64" t="s">
        <v>580</v>
      </c>
    </row>
    <row r="779" spans="1:2" x14ac:dyDescent="0.25">
      <c r="A779" s="64" t="s">
        <v>92</v>
      </c>
      <c r="B779" s="64" t="s">
        <v>581</v>
      </c>
    </row>
    <row r="780" spans="1:2" x14ac:dyDescent="0.25">
      <c r="A780" s="64" t="s">
        <v>92</v>
      </c>
      <c r="B780" s="64" t="s">
        <v>582</v>
      </c>
    </row>
    <row r="781" spans="1:2" x14ac:dyDescent="0.25">
      <c r="A781" s="64" t="s">
        <v>92</v>
      </c>
      <c r="B781" s="64" t="s">
        <v>583</v>
      </c>
    </row>
    <row r="782" spans="1:2" x14ac:dyDescent="0.25">
      <c r="A782" s="64" t="s">
        <v>92</v>
      </c>
      <c r="B782" s="64" t="s">
        <v>584</v>
      </c>
    </row>
    <row r="783" spans="1:2" x14ac:dyDescent="0.25">
      <c r="A783" s="64" t="s">
        <v>92</v>
      </c>
      <c r="B783" s="64" t="s">
        <v>585</v>
      </c>
    </row>
    <row r="784" spans="1:2" x14ac:dyDescent="0.25">
      <c r="A784" s="64" t="s">
        <v>92</v>
      </c>
      <c r="B784" s="64" t="s">
        <v>586</v>
      </c>
    </row>
    <row r="785" spans="1:2" x14ac:dyDescent="0.25">
      <c r="A785" s="64" t="s">
        <v>93</v>
      </c>
      <c r="B785" s="64" t="s">
        <v>94</v>
      </c>
    </row>
    <row r="786" spans="1:2" x14ac:dyDescent="0.25">
      <c r="A786" s="64" t="s">
        <v>93</v>
      </c>
      <c r="B786" s="64" t="s">
        <v>95</v>
      </c>
    </row>
    <row r="787" spans="1:2" x14ac:dyDescent="0.25">
      <c r="A787" s="64" t="s">
        <v>93</v>
      </c>
      <c r="B787" s="64" t="s">
        <v>491</v>
      </c>
    </row>
    <row r="788" spans="1:2" x14ac:dyDescent="0.25">
      <c r="A788" s="64" t="s">
        <v>93</v>
      </c>
      <c r="B788" s="64" t="s">
        <v>492</v>
      </c>
    </row>
    <row r="789" spans="1:2" x14ac:dyDescent="0.25">
      <c r="A789" s="64" t="s">
        <v>93</v>
      </c>
      <c r="B789" s="64" t="s">
        <v>493</v>
      </c>
    </row>
    <row r="790" spans="1:2" x14ac:dyDescent="0.25">
      <c r="A790" s="64" t="s">
        <v>93</v>
      </c>
      <c r="B790" s="64" t="s">
        <v>494</v>
      </c>
    </row>
    <row r="791" spans="1:2" x14ac:dyDescent="0.25">
      <c r="A791" s="64" t="s">
        <v>93</v>
      </c>
      <c r="B791" s="64" t="s">
        <v>495</v>
      </c>
    </row>
    <row r="792" spans="1:2" x14ac:dyDescent="0.25">
      <c r="A792" s="64" t="s">
        <v>93</v>
      </c>
      <c r="B792" s="64" t="s">
        <v>496</v>
      </c>
    </row>
    <row r="793" spans="1:2" x14ac:dyDescent="0.25">
      <c r="A793" s="64" t="s">
        <v>93</v>
      </c>
      <c r="B793" s="64" t="s">
        <v>497</v>
      </c>
    </row>
    <row r="794" spans="1:2" x14ac:dyDescent="0.25">
      <c r="A794" s="64" t="s">
        <v>93</v>
      </c>
      <c r="B794" s="64" t="s">
        <v>498</v>
      </c>
    </row>
    <row r="795" spans="1:2" x14ac:dyDescent="0.25">
      <c r="A795" s="64" t="s">
        <v>93</v>
      </c>
      <c r="B795" s="64" t="s">
        <v>499</v>
      </c>
    </row>
    <row r="796" spans="1:2" x14ac:dyDescent="0.25">
      <c r="A796" s="64" t="s">
        <v>93</v>
      </c>
      <c r="B796" s="64" t="s">
        <v>500</v>
      </c>
    </row>
    <row r="797" spans="1:2" x14ac:dyDescent="0.25">
      <c r="A797" s="64" t="s">
        <v>93</v>
      </c>
      <c r="B797" s="64" t="s">
        <v>501</v>
      </c>
    </row>
    <row r="798" spans="1:2" x14ac:dyDescent="0.25">
      <c r="A798" s="64" t="s">
        <v>93</v>
      </c>
      <c r="B798" s="64" t="s">
        <v>502</v>
      </c>
    </row>
    <row r="799" spans="1:2" x14ac:dyDescent="0.25">
      <c r="A799" s="64" t="s">
        <v>93</v>
      </c>
      <c r="B799" s="64" t="s">
        <v>503</v>
      </c>
    </row>
    <row r="800" spans="1:2" x14ac:dyDescent="0.25">
      <c r="A800" s="64" t="s">
        <v>96</v>
      </c>
      <c r="B800" s="64" t="s">
        <v>458</v>
      </c>
    </row>
    <row r="801" spans="1:2" x14ac:dyDescent="0.25">
      <c r="A801" s="64" t="s">
        <v>96</v>
      </c>
      <c r="B801" s="64" t="s">
        <v>459</v>
      </c>
    </row>
    <row r="802" spans="1:2" x14ac:dyDescent="0.25">
      <c r="A802" s="64" t="s">
        <v>96</v>
      </c>
      <c r="B802" s="64" t="s">
        <v>460</v>
      </c>
    </row>
    <row r="803" spans="1:2" x14ac:dyDescent="0.25">
      <c r="A803" s="64" t="s">
        <v>96</v>
      </c>
      <c r="B803" s="64" t="s">
        <v>461</v>
      </c>
    </row>
    <row r="804" spans="1:2" x14ac:dyDescent="0.25">
      <c r="A804" s="64" t="s">
        <v>96</v>
      </c>
      <c r="B804" s="64" t="s">
        <v>462</v>
      </c>
    </row>
    <row r="805" spans="1:2" x14ac:dyDescent="0.25">
      <c r="A805" s="64" t="s">
        <v>96</v>
      </c>
      <c r="B805" s="64" t="s">
        <v>463</v>
      </c>
    </row>
    <row r="806" spans="1:2" x14ac:dyDescent="0.25">
      <c r="A806" s="64" t="s">
        <v>96</v>
      </c>
      <c r="B806" s="64" t="s">
        <v>464</v>
      </c>
    </row>
    <row r="807" spans="1:2" x14ac:dyDescent="0.25">
      <c r="A807" s="64" t="s">
        <v>96</v>
      </c>
      <c r="B807" s="64" t="s">
        <v>465</v>
      </c>
    </row>
    <row r="808" spans="1:2" x14ac:dyDescent="0.25">
      <c r="A808" s="64" t="s">
        <v>97</v>
      </c>
      <c r="B808" s="64" t="s">
        <v>431</v>
      </c>
    </row>
    <row r="809" spans="1:2" x14ac:dyDescent="0.25">
      <c r="A809" s="64" t="s">
        <v>97</v>
      </c>
      <c r="B809" s="64" t="s">
        <v>432</v>
      </c>
    </row>
    <row r="810" spans="1:2" x14ac:dyDescent="0.25">
      <c r="A810" s="64" t="s">
        <v>97</v>
      </c>
      <c r="B810" s="64" t="s">
        <v>433</v>
      </c>
    </row>
    <row r="811" spans="1:2" x14ac:dyDescent="0.25">
      <c r="A811" s="64" t="s">
        <v>97</v>
      </c>
      <c r="B811" s="64" t="s">
        <v>434</v>
      </c>
    </row>
    <row r="812" spans="1:2" x14ac:dyDescent="0.25">
      <c r="A812" s="64" t="s">
        <v>97</v>
      </c>
      <c r="B812" s="64" t="s">
        <v>435</v>
      </c>
    </row>
    <row r="813" spans="1:2" x14ac:dyDescent="0.25">
      <c r="A813" s="64" t="s">
        <v>97</v>
      </c>
      <c r="B813" s="64" t="s">
        <v>436</v>
      </c>
    </row>
    <row r="814" spans="1:2" x14ac:dyDescent="0.25">
      <c r="A814" s="64" t="s">
        <v>97</v>
      </c>
      <c r="B814" s="64" t="s">
        <v>437</v>
      </c>
    </row>
    <row r="815" spans="1:2" x14ac:dyDescent="0.25">
      <c r="A815" s="64" t="s">
        <v>97</v>
      </c>
      <c r="B815" s="64" t="s">
        <v>438</v>
      </c>
    </row>
    <row r="816" spans="1:2" x14ac:dyDescent="0.25">
      <c r="A816" s="64" t="s">
        <v>97</v>
      </c>
      <c r="B816" s="64" t="s">
        <v>439</v>
      </c>
    </row>
    <row r="817" spans="1:2" x14ac:dyDescent="0.25">
      <c r="A817" s="64" t="s">
        <v>97</v>
      </c>
      <c r="B817" s="64" t="s">
        <v>440</v>
      </c>
    </row>
    <row r="818" spans="1:2" x14ac:dyDescent="0.25">
      <c r="A818" s="64" t="s">
        <v>97</v>
      </c>
      <c r="B818" s="64" t="s">
        <v>441</v>
      </c>
    </row>
    <row r="819" spans="1:2" x14ac:dyDescent="0.25">
      <c r="A819" s="64" t="s">
        <v>97</v>
      </c>
      <c r="B819" s="64" t="s">
        <v>442</v>
      </c>
    </row>
    <row r="820" spans="1:2" x14ac:dyDescent="0.25">
      <c r="A820" s="64" t="s">
        <v>98</v>
      </c>
      <c r="B820" s="64" t="s">
        <v>99</v>
      </c>
    </row>
    <row r="821" spans="1:2" x14ac:dyDescent="0.25">
      <c r="A821" s="64" t="s">
        <v>98</v>
      </c>
      <c r="B821" s="64" t="s">
        <v>919</v>
      </c>
    </row>
    <row r="822" spans="1:2" x14ac:dyDescent="0.25">
      <c r="A822" s="64" t="s">
        <v>98</v>
      </c>
      <c r="B822" s="64" t="s">
        <v>920</v>
      </c>
    </row>
    <row r="823" spans="1:2" x14ac:dyDescent="0.25">
      <c r="A823" s="64" t="s">
        <v>98</v>
      </c>
      <c r="B823" s="64" t="s">
        <v>921</v>
      </c>
    </row>
    <row r="824" spans="1:2" x14ac:dyDescent="0.25">
      <c r="A824" s="64" t="s">
        <v>98</v>
      </c>
      <c r="B824" s="64" t="s">
        <v>922</v>
      </c>
    </row>
    <row r="825" spans="1:2" x14ac:dyDescent="0.25">
      <c r="A825" s="64" t="s">
        <v>98</v>
      </c>
      <c r="B825" s="64" t="s">
        <v>923</v>
      </c>
    </row>
    <row r="826" spans="1:2" x14ac:dyDescent="0.25">
      <c r="A826" s="64" t="s">
        <v>98</v>
      </c>
      <c r="B826" s="64" t="s">
        <v>924</v>
      </c>
    </row>
    <row r="827" spans="1:2" x14ac:dyDescent="0.25">
      <c r="A827" s="64" t="s">
        <v>98</v>
      </c>
      <c r="B827" s="64" t="s">
        <v>925</v>
      </c>
    </row>
    <row r="828" spans="1:2" x14ac:dyDescent="0.25">
      <c r="A828" s="64" t="s">
        <v>98</v>
      </c>
      <c r="B828" s="64" t="s">
        <v>926</v>
      </c>
    </row>
    <row r="829" spans="1:2" x14ac:dyDescent="0.25">
      <c r="A829" s="64" t="s">
        <v>100</v>
      </c>
      <c r="B829" s="64" t="s">
        <v>102</v>
      </c>
    </row>
    <row r="830" spans="1:2" x14ac:dyDescent="0.25">
      <c r="A830" s="64" t="s">
        <v>100</v>
      </c>
      <c r="B830" s="64" t="s">
        <v>101</v>
      </c>
    </row>
    <row r="831" spans="1:2" x14ac:dyDescent="0.25">
      <c r="A831" s="64" t="s">
        <v>100</v>
      </c>
      <c r="B831" s="64" t="s">
        <v>762</v>
      </c>
    </row>
    <row r="832" spans="1:2" x14ac:dyDescent="0.25">
      <c r="A832" s="64" t="s">
        <v>100</v>
      </c>
      <c r="B832" s="64" t="s">
        <v>763</v>
      </c>
    </row>
    <row r="833" spans="1:2" x14ac:dyDescent="0.25">
      <c r="A833" s="64" t="s">
        <v>100</v>
      </c>
      <c r="B833" s="64" t="s">
        <v>764</v>
      </c>
    </row>
    <row r="834" spans="1:2" x14ac:dyDescent="0.25">
      <c r="A834" s="64" t="s">
        <v>100</v>
      </c>
      <c r="B834" s="64" t="s">
        <v>760</v>
      </c>
    </row>
    <row r="835" spans="1:2" x14ac:dyDescent="0.25">
      <c r="A835" s="64" t="s">
        <v>100</v>
      </c>
      <c r="B835" s="64" t="s">
        <v>765</v>
      </c>
    </row>
    <row r="836" spans="1:2" x14ac:dyDescent="0.25">
      <c r="A836" s="64" t="s">
        <v>100</v>
      </c>
      <c r="B836" s="64" t="s">
        <v>766</v>
      </c>
    </row>
    <row r="837" spans="1:2" x14ac:dyDescent="0.25">
      <c r="A837" s="64" t="s">
        <v>100</v>
      </c>
      <c r="B837" s="64" t="s">
        <v>767</v>
      </c>
    </row>
    <row r="838" spans="1:2" x14ac:dyDescent="0.25">
      <c r="A838" s="64" t="s">
        <v>100</v>
      </c>
      <c r="B838" s="64" t="s">
        <v>768</v>
      </c>
    </row>
    <row r="839" spans="1:2" x14ac:dyDescent="0.25">
      <c r="A839" s="64" t="s">
        <v>100</v>
      </c>
      <c r="B839" s="64" t="s">
        <v>769</v>
      </c>
    </row>
    <row r="840" spans="1:2" x14ac:dyDescent="0.25">
      <c r="A840" s="64" t="s">
        <v>103</v>
      </c>
      <c r="B840" s="64" t="s">
        <v>104</v>
      </c>
    </row>
    <row r="841" spans="1:2" x14ac:dyDescent="0.25">
      <c r="A841" s="64" t="s">
        <v>103</v>
      </c>
      <c r="B841" s="64" t="s">
        <v>770</v>
      </c>
    </row>
    <row r="842" spans="1:2" x14ac:dyDescent="0.25">
      <c r="A842" s="64" t="s">
        <v>103</v>
      </c>
      <c r="B842" s="64" t="s">
        <v>771</v>
      </c>
    </row>
    <row r="843" spans="1:2" x14ac:dyDescent="0.25">
      <c r="A843" s="64" t="s">
        <v>103</v>
      </c>
      <c r="B843" s="64" t="s">
        <v>772</v>
      </c>
    </row>
    <row r="844" spans="1:2" x14ac:dyDescent="0.25">
      <c r="A844" s="64" t="s">
        <v>103</v>
      </c>
      <c r="B844" s="64" t="s">
        <v>773</v>
      </c>
    </row>
    <row r="845" spans="1:2" x14ac:dyDescent="0.25">
      <c r="A845" s="64" t="s">
        <v>103</v>
      </c>
      <c r="B845" s="64" t="s">
        <v>774</v>
      </c>
    </row>
    <row r="846" spans="1:2" x14ac:dyDescent="0.25">
      <c r="A846" s="64" t="s">
        <v>103</v>
      </c>
      <c r="B846" s="64" t="s">
        <v>775</v>
      </c>
    </row>
    <row r="847" spans="1:2" x14ac:dyDescent="0.25">
      <c r="A847" s="64" t="s">
        <v>103</v>
      </c>
      <c r="B847" s="64" t="s">
        <v>776</v>
      </c>
    </row>
    <row r="848" spans="1:2" x14ac:dyDescent="0.25">
      <c r="A848" s="64" t="s">
        <v>103</v>
      </c>
      <c r="B848" s="64" t="s">
        <v>777</v>
      </c>
    </row>
    <row r="849" spans="1:2" x14ac:dyDescent="0.25">
      <c r="A849" s="64" t="s">
        <v>103</v>
      </c>
      <c r="B849" s="64" t="s">
        <v>778</v>
      </c>
    </row>
    <row r="850" spans="1:2" x14ac:dyDescent="0.25">
      <c r="A850" s="64" t="s">
        <v>105</v>
      </c>
      <c r="B850" s="64" t="s">
        <v>363</v>
      </c>
    </row>
    <row r="851" spans="1:2" x14ac:dyDescent="0.25">
      <c r="A851" s="64" t="s">
        <v>105</v>
      </c>
      <c r="B851" s="64" t="s">
        <v>364</v>
      </c>
    </row>
    <row r="852" spans="1:2" x14ac:dyDescent="0.25">
      <c r="A852" s="64" t="s">
        <v>105</v>
      </c>
      <c r="B852" s="64" t="s">
        <v>365</v>
      </c>
    </row>
    <row r="853" spans="1:2" x14ac:dyDescent="0.25">
      <c r="A853" s="64" t="s">
        <v>105</v>
      </c>
      <c r="B853" s="64" t="s">
        <v>366</v>
      </c>
    </row>
    <row r="854" spans="1:2" x14ac:dyDescent="0.25">
      <c r="A854" s="64" t="s">
        <v>105</v>
      </c>
      <c r="B854" s="64" t="s">
        <v>367</v>
      </c>
    </row>
    <row r="855" spans="1:2" x14ac:dyDescent="0.25">
      <c r="A855" s="64" t="s">
        <v>105</v>
      </c>
      <c r="B855" s="64" t="s">
        <v>368</v>
      </c>
    </row>
    <row r="856" spans="1:2" x14ac:dyDescent="0.25">
      <c r="A856" s="64" t="s">
        <v>105</v>
      </c>
      <c r="B856" s="64" t="s">
        <v>369</v>
      </c>
    </row>
    <row r="857" spans="1:2" x14ac:dyDescent="0.25">
      <c r="A857" s="64" t="s">
        <v>105</v>
      </c>
      <c r="B857" s="64" t="s">
        <v>370</v>
      </c>
    </row>
    <row r="858" spans="1:2" x14ac:dyDescent="0.25">
      <c r="A858" s="64" t="s">
        <v>105</v>
      </c>
      <c r="B858" s="64" t="s">
        <v>371</v>
      </c>
    </row>
    <row r="859" spans="1:2" x14ac:dyDescent="0.25">
      <c r="A859" s="64" t="s">
        <v>106</v>
      </c>
      <c r="B859" s="64" t="s">
        <v>410</v>
      </c>
    </row>
    <row r="860" spans="1:2" x14ac:dyDescent="0.25">
      <c r="A860" s="64" t="s">
        <v>106</v>
      </c>
      <c r="B860" s="64" t="s">
        <v>411</v>
      </c>
    </row>
    <row r="861" spans="1:2" x14ac:dyDescent="0.25">
      <c r="A861" s="64" t="s">
        <v>106</v>
      </c>
      <c r="B861" s="64" t="s">
        <v>412</v>
      </c>
    </row>
    <row r="862" spans="1:2" x14ac:dyDescent="0.25">
      <c r="A862" s="64" t="s">
        <v>106</v>
      </c>
      <c r="B862" s="64" t="s">
        <v>413</v>
      </c>
    </row>
    <row r="863" spans="1:2" x14ac:dyDescent="0.25">
      <c r="A863" s="64" t="s">
        <v>106</v>
      </c>
      <c r="B863" s="64" t="s">
        <v>414</v>
      </c>
    </row>
    <row r="864" spans="1:2" x14ac:dyDescent="0.25">
      <c r="A864" s="64" t="s">
        <v>106</v>
      </c>
      <c r="B864" s="64" t="s">
        <v>415</v>
      </c>
    </row>
    <row r="865" spans="1:2" x14ac:dyDescent="0.25">
      <c r="A865" s="64" t="s">
        <v>10</v>
      </c>
      <c r="B865" s="64" t="s">
        <v>107</v>
      </c>
    </row>
    <row r="866" spans="1:2" x14ac:dyDescent="0.25">
      <c r="A866" s="64" t="s">
        <v>10</v>
      </c>
      <c r="B866" s="64" t="s">
        <v>476</v>
      </c>
    </row>
    <row r="867" spans="1:2" x14ac:dyDescent="0.25">
      <c r="A867" s="64" t="s">
        <v>10</v>
      </c>
      <c r="B867" s="64" t="s">
        <v>477</v>
      </c>
    </row>
    <row r="868" spans="1:2" x14ac:dyDescent="0.25">
      <c r="A868" s="64" t="s">
        <v>10</v>
      </c>
      <c r="B868" s="64" t="s">
        <v>478</v>
      </c>
    </row>
    <row r="869" spans="1:2" x14ac:dyDescent="0.25">
      <c r="A869" s="64" t="s">
        <v>10</v>
      </c>
      <c r="B869" s="64" t="s">
        <v>479</v>
      </c>
    </row>
    <row r="870" spans="1:2" x14ac:dyDescent="0.25">
      <c r="A870" s="64" t="s">
        <v>10</v>
      </c>
      <c r="B870" s="64" t="s">
        <v>480</v>
      </c>
    </row>
    <row r="871" spans="1:2" x14ac:dyDescent="0.25">
      <c r="A871" s="64" t="s">
        <v>10</v>
      </c>
      <c r="B871" s="64" t="s">
        <v>481</v>
      </c>
    </row>
    <row r="872" spans="1:2" x14ac:dyDescent="0.25">
      <c r="A872" s="64" t="s">
        <v>10</v>
      </c>
      <c r="B872" s="64" t="s">
        <v>482</v>
      </c>
    </row>
  </sheetData>
  <sheetProtection sheet="1" objects="1" scenarios="1" selectLockedCells="1" selectUnlockedCells="1"/>
  <autoFilter ref="A1:B1" xr:uid="{00000000-0009-0000-0000-000000000000}"/>
  <sortState xmlns:xlrd2="http://schemas.microsoft.com/office/spreadsheetml/2017/richdata2" ref="J2:K21">
    <sortCondition ref="J2:J2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R44"/>
  <sheetViews>
    <sheetView tabSelected="1" zoomScale="80" zoomScaleNormal="80" workbookViewId="0">
      <pane xSplit="2" ySplit="11" topLeftCell="C12" activePane="bottomRight" state="frozen"/>
      <selection activeCell="A16" sqref="A16"/>
      <selection pane="topRight" activeCell="A16" sqref="A16"/>
      <selection pane="bottomLeft" activeCell="A16" sqref="A16"/>
      <selection pane="bottomRight" activeCell="B3" sqref="B3:Q3"/>
    </sheetView>
  </sheetViews>
  <sheetFormatPr defaultRowHeight="15" x14ac:dyDescent="0.25"/>
  <cols>
    <col min="1" max="1" width="3.85546875" style="6" customWidth="1"/>
    <col min="2" max="2" width="6.28515625" style="6" customWidth="1"/>
    <col min="3" max="3" width="15.85546875" style="6" customWidth="1"/>
    <col min="4" max="4" width="13.42578125" style="6" customWidth="1"/>
    <col min="5" max="5" width="14" style="6" customWidth="1"/>
    <col min="6" max="6" width="16.85546875" style="6" customWidth="1"/>
    <col min="7" max="7" width="34.85546875" style="6" customWidth="1"/>
    <col min="8" max="8" width="7" style="6" customWidth="1"/>
    <col min="9" max="9" width="7.140625" style="90" customWidth="1"/>
    <col min="10" max="10" width="8.42578125" style="6" hidden="1" customWidth="1"/>
    <col min="11" max="11" width="8.7109375" style="6" customWidth="1"/>
    <col min="12" max="12" width="5.5703125" style="6" hidden="1" customWidth="1"/>
    <col min="13" max="13" width="25.5703125" style="6" customWidth="1"/>
    <col min="14" max="14" width="26.7109375" style="6" customWidth="1"/>
    <col min="15" max="15" width="8.85546875" style="6" customWidth="1"/>
    <col min="16" max="16" width="20.42578125" style="6" customWidth="1"/>
    <col min="17" max="17" width="20" style="6" customWidth="1"/>
    <col min="18" max="18" width="12.140625" style="6" customWidth="1"/>
    <col min="19" max="16384" width="9.140625" style="6"/>
  </cols>
  <sheetData>
    <row r="1" spans="2:18" s="1" customFormat="1" ht="15.75" x14ac:dyDescent="0.25">
      <c r="B1" s="132" t="s">
        <v>108</v>
      </c>
      <c r="C1" s="132"/>
      <c r="D1" s="132"/>
      <c r="E1" s="132"/>
      <c r="F1" s="132"/>
      <c r="G1" s="132"/>
      <c r="H1" s="132"/>
      <c r="I1" s="132"/>
      <c r="J1" s="132"/>
      <c r="K1" s="132"/>
      <c r="L1" s="132"/>
      <c r="M1" s="132"/>
      <c r="N1" s="132"/>
      <c r="O1" s="132"/>
      <c r="P1" s="132"/>
      <c r="Q1" s="132"/>
    </row>
    <row r="2" spans="2:18" s="1" customFormat="1" ht="15.75" x14ac:dyDescent="0.25">
      <c r="B2" s="132" t="s">
        <v>1027</v>
      </c>
      <c r="C2" s="132"/>
      <c r="D2" s="132"/>
      <c r="E2" s="132"/>
      <c r="F2" s="132"/>
      <c r="G2" s="132"/>
      <c r="H2" s="132"/>
      <c r="I2" s="132"/>
      <c r="J2" s="132"/>
      <c r="K2" s="132"/>
      <c r="L2" s="132"/>
      <c r="M2" s="132"/>
      <c r="N2" s="132"/>
      <c r="O2" s="132"/>
      <c r="P2" s="132"/>
      <c r="Q2" s="132"/>
    </row>
    <row r="3" spans="2:18" s="1" customFormat="1" ht="18" x14ac:dyDescent="0.25">
      <c r="B3" s="133" t="s">
        <v>1029</v>
      </c>
      <c r="C3" s="133"/>
      <c r="D3" s="133"/>
      <c r="E3" s="133"/>
      <c r="F3" s="133"/>
      <c r="G3" s="133"/>
      <c r="H3" s="133"/>
      <c r="I3" s="133"/>
      <c r="J3" s="133"/>
      <c r="K3" s="133"/>
      <c r="L3" s="133"/>
      <c r="M3" s="133"/>
      <c r="N3" s="133"/>
      <c r="O3" s="133"/>
      <c r="P3" s="133"/>
      <c r="Q3" s="133"/>
    </row>
    <row r="4" spans="2:18" s="1" customFormat="1" ht="7.5" customHeight="1" x14ac:dyDescent="0.25">
      <c r="B4" s="124"/>
      <c r="C4" s="124"/>
      <c r="D4" s="124"/>
      <c r="E4" s="124"/>
      <c r="F4" s="124"/>
      <c r="G4" s="124"/>
      <c r="H4" s="124"/>
      <c r="I4" s="124"/>
      <c r="J4" s="124"/>
      <c r="K4" s="124"/>
      <c r="L4" s="124"/>
      <c r="M4" s="124"/>
      <c r="N4" s="124"/>
      <c r="O4" s="124"/>
      <c r="P4" s="124"/>
      <c r="Q4" s="124"/>
    </row>
    <row r="5" spans="2:18" s="1" customFormat="1" ht="18" x14ac:dyDescent="0.25">
      <c r="B5" s="133" t="s">
        <v>1030</v>
      </c>
      <c r="C5" s="133"/>
      <c r="D5" s="133"/>
      <c r="E5" s="133"/>
      <c r="F5" s="133"/>
      <c r="G5" s="133"/>
      <c r="H5" s="133"/>
      <c r="I5" s="133"/>
      <c r="J5" s="133"/>
      <c r="K5" s="133"/>
      <c r="L5" s="133"/>
      <c r="M5" s="133"/>
      <c r="N5" s="133"/>
      <c r="O5" s="133"/>
      <c r="P5" s="133"/>
      <c r="Q5" s="133"/>
    </row>
    <row r="6" spans="2:18" s="1" customFormat="1" ht="15.75" x14ac:dyDescent="0.25">
      <c r="B6" s="110"/>
      <c r="C6" s="110"/>
      <c r="D6" s="110"/>
      <c r="E6" s="110"/>
      <c r="F6" s="110"/>
      <c r="G6" s="110"/>
      <c r="H6" s="110"/>
      <c r="I6" s="110"/>
      <c r="J6" s="110"/>
      <c r="K6" s="110"/>
      <c r="L6" s="110"/>
      <c r="M6" s="110"/>
      <c r="N6" s="110"/>
      <c r="O6" s="110"/>
      <c r="P6" s="110"/>
      <c r="Q6" s="110"/>
    </row>
    <row r="7" spans="2:18" s="3" customFormat="1" ht="30.75" customHeight="1" x14ac:dyDescent="0.25">
      <c r="B7" s="112" t="s">
        <v>1028</v>
      </c>
      <c r="C7" s="113"/>
      <c r="D7" s="134"/>
      <c r="E7" s="134"/>
      <c r="F7" s="134"/>
      <c r="G7" s="134"/>
      <c r="H7" s="134"/>
      <c r="I7" s="108"/>
      <c r="J7" s="58"/>
      <c r="K7" s="58"/>
      <c r="L7" s="58"/>
      <c r="M7" s="58"/>
      <c r="N7" s="58"/>
      <c r="O7" s="7"/>
      <c r="P7" s="7"/>
      <c r="Q7" s="7"/>
    </row>
    <row r="8" spans="2:18" s="3" customFormat="1" ht="21.75" customHeight="1" x14ac:dyDescent="0.25">
      <c r="B8" s="114" t="s">
        <v>204</v>
      </c>
      <c r="C8" s="115"/>
      <c r="D8" s="116" t="s">
        <v>1031</v>
      </c>
      <c r="E8" s="7"/>
      <c r="F8" s="7"/>
      <c r="G8" s="58"/>
      <c r="H8" s="58"/>
      <c r="I8" s="58"/>
      <c r="J8" s="58"/>
      <c r="K8" s="58"/>
      <c r="L8" s="58"/>
      <c r="M8" s="58"/>
      <c r="N8" s="58"/>
      <c r="O8" s="7"/>
      <c r="P8" s="2"/>
      <c r="Q8" s="2"/>
    </row>
    <row r="9" spans="2:18" s="3" customFormat="1" ht="15.75" hidden="1" customHeight="1" x14ac:dyDescent="0.25">
      <c r="B9" s="106" t="s">
        <v>151</v>
      </c>
      <c r="C9" s="107"/>
      <c r="D9" s="111">
        <v>2019</v>
      </c>
      <c r="E9" s="127">
        <v>43464</v>
      </c>
      <c r="F9" s="128"/>
      <c r="G9" s="128"/>
      <c r="H9" s="128"/>
      <c r="I9" s="128"/>
      <c r="J9" s="128"/>
      <c r="K9" s="128"/>
      <c r="L9" s="128"/>
      <c r="M9" s="128"/>
      <c r="N9" s="128"/>
      <c r="O9" s="128"/>
      <c r="P9" s="2"/>
      <c r="Q9" s="2"/>
    </row>
    <row r="10" spans="2:18" s="119" customFormat="1" ht="21.75" customHeight="1" x14ac:dyDescent="0.25">
      <c r="B10" s="7"/>
      <c r="C10" s="7"/>
      <c r="D10" s="7"/>
      <c r="E10" s="117"/>
      <c r="F10" s="117"/>
      <c r="G10" s="7"/>
      <c r="H10" s="7"/>
      <c r="I10" s="7"/>
      <c r="J10" s="7"/>
      <c r="K10" s="118"/>
      <c r="L10" s="118"/>
      <c r="M10" s="130" t="s">
        <v>109</v>
      </c>
      <c r="N10" s="131"/>
      <c r="O10" s="131"/>
      <c r="P10" s="131"/>
      <c r="Q10" s="131"/>
      <c r="R10" s="126" t="s">
        <v>1034</v>
      </c>
    </row>
    <row r="11" spans="2:18" s="5" customFormat="1" ht="40.5" customHeight="1" x14ac:dyDescent="0.25">
      <c r="B11" s="120" t="s">
        <v>171</v>
      </c>
      <c r="C11" s="120" t="s">
        <v>331</v>
      </c>
      <c r="D11" s="120" t="s">
        <v>228</v>
      </c>
      <c r="E11" s="120" t="s">
        <v>112</v>
      </c>
      <c r="F11" s="120" t="s">
        <v>1033</v>
      </c>
      <c r="G11" s="121" t="s">
        <v>113</v>
      </c>
      <c r="H11" s="129" t="s">
        <v>114</v>
      </c>
      <c r="I11" s="129"/>
      <c r="J11" s="120" t="s">
        <v>178</v>
      </c>
      <c r="K11" s="120" t="s">
        <v>115</v>
      </c>
      <c r="L11" s="120" t="s">
        <v>351</v>
      </c>
      <c r="M11" s="122" t="s">
        <v>116</v>
      </c>
      <c r="N11" s="122" t="s">
        <v>352</v>
      </c>
      <c r="O11" s="122" t="s">
        <v>1032</v>
      </c>
      <c r="P11" s="122" t="s">
        <v>119</v>
      </c>
      <c r="Q11" s="122" t="s">
        <v>122</v>
      </c>
      <c r="R11" s="126"/>
    </row>
    <row r="12" spans="2:18" ht="33.950000000000003" customHeight="1" x14ac:dyDescent="0.25">
      <c r="B12" s="125">
        <v>1</v>
      </c>
      <c r="C12" s="94">
        <v>64397</v>
      </c>
      <c r="D12" s="109"/>
      <c r="E12" s="93"/>
      <c r="F12" s="93"/>
      <c r="G12" s="92"/>
      <c r="H12" s="93"/>
      <c r="I12" s="93" t="s">
        <v>151</v>
      </c>
      <c r="J12" s="95">
        <f>IF(I12="Year",H12,IF(I12="Month",H12/12,H12/365))</f>
        <v>0</v>
      </c>
      <c r="K12" s="93"/>
      <c r="L12" s="93" t="s">
        <v>357</v>
      </c>
      <c r="M12" s="93"/>
      <c r="N12" s="93"/>
      <c r="O12" s="93"/>
      <c r="P12" s="93"/>
      <c r="Q12" s="93"/>
      <c r="R12" s="123"/>
    </row>
    <row r="13" spans="2:18" ht="33.950000000000003" customHeight="1" x14ac:dyDescent="0.25">
      <c r="B13" s="125">
        <v>2</v>
      </c>
      <c r="C13" s="94"/>
      <c r="D13" s="109"/>
      <c r="E13" s="93"/>
      <c r="F13" s="93"/>
      <c r="G13" s="92"/>
      <c r="H13" s="93"/>
      <c r="I13" s="93" t="s">
        <v>151</v>
      </c>
      <c r="J13" s="95">
        <f t="shared" ref="J13" si="0">IF(I13="Year",H13,IF(I13="Month",H13/12,H13/365))</f>
        <v>0</v>
      </c>
      <c r="K13" s="93"/>
      <c r="L13" s="93" t="s">
        <v>357</v>
      </c>
      <c r="M13" s="93"/>
      <c r="N13" s="93"/>
      <c r="O13" s="93"/>
      <c r="P13" s="93"/>
      <c r="Q13" s="93"/>
      <c r="R13" s="123"/>
    </row>
    <row r="14" spans="2:18" ht="33.950000000000003" customHeight="1" x14ac:dyDescent="0.25">
      <c r="B14" s="125">
        <v>3</v>
      </c>
      <c r="C14" s="94"/>
      <c r="D14" s="109"/>
      <c r="E14" s="93"/>
      <c r="F14" s="93"/>
      <c r="G14" s="92"/>
      <c r="H14" s="93"/>
      <c r="I14" s="93"/>
      <c r="J14" s="95"/>
      <c r="K14" s="93"/>
      <c r="L14" s="93"/>
      <c r="M14" s="93"/>
      <c r="N14" s="93"/>
      <c r="O14" s="93"/>
      <c r="P14" s="93"/>
      <c r="Q14" s="93"/>
      <c r="R14" s="123"/>
    </row>
    <row r="15" spans="2:18" ht="33.950000000000003" customHeight="1" x14ac:dyDescent="0.25">
      <c r="B15" s="125">
        <v>4</v>
      </c>
      <c r="C15" s="94"/>
      <c r="D15" s="109"/>
      <c r="E15" s="93"/>
      <c r="F15" s="93"/>
      <c r="G15" s="92"/>
      <c r="H15" s="93"/>
      <c r="I15" s="93"/>
      <c r="J15" s="95"/>
      <c r="K15" s="93"/>
      <c r="L15" s="93"/>
      <c r="M15" s="93"/>
      <c r="N15" s="93"/>
      <c r="O15" s="93"/>
      <c r="P15" s="93"/>
      <c r="Q15" s="93"/>
      <c r="R15" s="123"/>
    </row>
    <row r="16" spans="2:18" ht="33.950000000000003" customHeight="1" x14ac:dyDescent="0.25">
      <c r="B16" s="125">
        <v>5</v>
      </c>
      <c r="C16" s="94"/>
      <c r="D16" s="109"/>
      <c r="E16" s="93"/>
      <c r="F16" s="93"/>
      <c r="G16" s="92"/>
      <c r="H16" s="93"/>
      <c r="I16" s="93"/>
      <c r="J16" s="95"/>
      <c r="K16" s="93"/>
      <c r="L16" s="93"/>
      <c r="M16" s="93"/>
      <c r="N16" s="93"/>
      <c r="O16" s="93"/>
      <c r="P16" s="93"/>
      <c r="Q16" s="93"/>
      <c r="R16" s="123"/>
    </row>
    <row r="17" spans="2:18" ht="33.950000000000003" customHeight="1" x14ac:dyDescent="0.25">
      <c r="B17" s="125">
        <v>6</v>
      </c>
      <c r="C17" s="94"/>
      <c r="D17" s="109"/>
      <c r="E17" s="93"/>
      <c r="F17" s="93"/>
      <c r="G17" s="92"/>
      <c r="H17" s="93"/>
      <c r="I17" s="93"/>
      <c r="J17" s="95"/>
      <c r="K17" s="93"/>
      <c r="L17" s="93"/>
      <c r="M17" s="93"/>
      <c r="N17" s="93"/>
      <c r="O17" s="93"/>
      <c r="P17" s="93"/>
      <c r="Q17" s="93"/>
      <c r="R17" s="123"/>
    </row>
    <row r="18" spans="2:18" ht="33.950000000000003" customHeight="1" x14ac:dyDescent="0.25">
      <c r="B18" s="125">
        <v>7</v>
      </c>
      <c r="C18" s="94"/>
      <c r="D18" s="109"/>
      <c r="E18" s="93"/>
      <c r="F18" s="93"/>
      <c r="G18" s="92"/>
      <c r="H18" s="93"/>
      <c r="I18" s="93"/>
      <c r="J18" s="95"/>
      <c r="K18" s="93"/>
      <c r="L18" s="93"/>
      <c r="M18" s="93"/>
      <c r="N18" s="93"/>
      <c r="O18" s="93"/>
      <c r="P18" s="93"/>
      <c r="Q18" s="93"/>
      <c r="R18" s="123"/>
    </row>
    <row r="19" spans="2:18" ht="33.950000000000003" customHeight="1" x14ac:dyDescent="0.25">
      <c r="B19" s="125">
        <v>8</v>
      </c>
      <c r="C19" s="94"/>
      <c r="D19" s="109"/>
      <c r="E19" s="93"/>
      <c r="F19" s="93"/>
      <c r="G19" s="92"/>
      <c r="H19" s="93"/>
      <c r="I19" s="93"/>
      <c r="J19" s="95"/>
      <c r="K19" s="93"/>
      <c r="L19" s="93"/>
      <c r="M19" s="93"/>
      <c r="N19" s="93"/>
      <c r="O19" s="93"/>
      <c r="P19" s="93"/>
      <c r="Q19" s="93"/>
      <c r="R19" s="123"/>
    </row>
    <row r="20" spans="2:18" ht="33.950000000000003" customHeight="1" x14ac:dyDescent="0.25">
      <c r="B20" s="125">
        <v>9</v>
      </c>
      <c r="C20" s="94"/>
      <c r="D20" s="109"/>
      <c r="E20" s="93"/>
      <c r="F20" s="93"/>
      <c r="G20" s="92"/>
      <c r="H20" s="93"/>
      <c r="I20" s="93"/>
      <c r="J20" s="95"/>
      <c r="K20" s="93"/>
      <c r="L20" s="93"/>
      <c r="M20" s="93"/>
      <c r="N20" s="93"/>
      <c r="O20" s="93"/>
      <c r="P20" s="93"/>
      <c r="Q20" s="93"/>
      <c r="R20" s="123"/>
    </row>
    <row r="21" spans="2:18" ht="33.950000000000003" customHeight="1" x14ac:dyDescent="0.25">
      <c r="B21" s="125">
        <v>10</v>
      </c>
      <c r="C21" s="94"/>
      <c r="D21" s="109"/>
      <c r="E21" s="93"/>
      <c r="F21" s="93"/>
      <c r="G21" s="92"/>
      <c r="H21" s="93"/>
      <c r="I21" s="93"/>
      <c r="J21" s="95"/>
      <c r="K21" s="93"/>
      <c r="L21" s="93"/>
      <c r="M21" s="93"/>
      <c r="N21" s="93"/>
      <c r="O21" s="93"/>
      <c r="P21" s="93"/>
      <c r="Q21" s="93"/>
      <c r="R21" s="123"/>
    </row>
    <row r="22" spans="2:18" ht="33.950000000000003" customHeight="1" x14ac:dyDescent="0.25">
      <c r="B22" s="125">
        <v>11</v>
      </c>
      <c r="C22" s="94"/>
      <c r="D22" s="109"/>
      <c r="E22" s="93"/>
      <c r="F22" s="93"/>
      <c r="G22" s="92"/>
      <c r="H22" s="93"/>
      <c r="I22" s="93"/>
      <c r="J22" s="95"/>
      <c r="K22" s="93"/>
      <c r="L22" s="93"/>
      <c r="M22" s="93"/>
      <c r="N22" s="93"/>
      <c r="O22" s="93"/>
      <c r="P22" s="93"/>
      <c r="Q22" s="93"/>
      <c r="R22" s="123"/>
    </row>
    <row r="23" spans="2:18" ht="33.950000000000003" customHeight="1" x14ac:dyDescent="0.25">
      <c r="B23" s="125">
        <v>12</v>
      </c>
      <c r="C23" s="94"/>
      <c r="D23" s="109"/>
      <c r="E23" s="93"/>
      <c r="F23" s="93"/>
      <c r="G23" s="92"/>
      <c r="H23" s="93"/>
      <c r="I23" s="93"/>
      <c r="J23" s="95"/>
      <c r="K23" s="93"/>
      <c r="L23" s="93"/>
      <c r="M23" s="93"/>
      <c r="N23" s="93"/>
      <c r="O23" s="93"/>
      <c r="P23" s="93"/>
      <c r="Q23" s="93"/>
      <c r="R23" s="123"/>
    </row>
    <row r="24" spans="2:18" ht="33.950000000000003" customHeight="1" x14ac:dyDescent="0.25">
      <c r="B24" s="125">
        <v>13</v>
      </c>
      <c r="C24" s="94"/>
      <c r="D24" s="109"/>
      <c r="E24" s="93"/>
      <c r="F24" s="93"/>
      <c r="G24" s="92"/>
      <c r="H24" s="93"/>
      <c r="I24" s="93"/>
      <c r="J24" s="95"/>
      <c r="K24" s="93"/>
      <c r="L24" s="93"/>
      <c r="M24" s="93"/>
      <c r="N24" s="93"/>
      <c r="O24" s="93"/>
      <c r="P24" s="93"/>
      <c r="Q24" s="93"/>
      <c r="R24" s="123"/>
    </row>
    <row r="25" spans="2:18" ht="33.950000000000003" customHeight="1" x14ac:dyDescent="0.25">
      <c r="B25" s="125">
        <v>14</v>
      </c>
      <c r="C25" s="94"/>
      <c r="D25" s="109"/>
      <c r="E25" s="93"/>
      <c r="F25" s="93"/>
      <c r="G25" s="92"/>
      <c r="H25" s="93"/>
      <c r="I25" s="93"/>
      <c r="J25" s="95"/>
      <c r="K25" s="93"/>
      <c r="L25" s="93"/>
      <c r="M25" s="93"/>
      <c r="N25" s="93"/>
      <c r="O25" s="93"/>
      <c r="P25" s="93"/>
      <c r="Q25" s="93"/>
      <c r="R25" s="123"/>
    </row>
    <row r="26" spans="2:18" ht="33.950000000000003" customHeight="1" x14ac:dyDescent="0.25">
      <c r="B26" s="125">
        <v>15</v>
      </c>
      <c r="C26" s="94"/>
      <c r="D26" s="109"/>
      <c r="E26" s="93"/>
      <c r="F26" s="93"/>
      <c r="G26" s="92"/>
      <c r="H26" s="93"/>
      <c r="I26" s="93"/>
      <c r="J26" s="95"/>
      <c r="K26" s="93"/>
      <c r="L26" s="93"/>
      <c r="M26" s="93"/>
      <c r="N26" s="93"/>
      <c r="O26" s="93"/>
      <c r="P26" s="93"/>
      <c r="Q26" s="93"/>
      <c r="R26" s="123"/>
    </row>
    <row r="27" spans="2:18" ht="33.950000000000003" customHeight="1" x14ac:dyDescent="0.25">
      <c r="B27" s="125">
        <v>16</v>
      </c>
      <c r="C27" s="94"/>
      <c r="D27" s="109"/>
      <c r="E27" s="93"/>
      <c r="F27" s="93"/>
      <c r="G27" s="92"/>
      <c r="H27" s="93"/>
      <c r="I27" s="93"/>
      <c r="J27" s="95"/>
      <c r="K27" s="93"/>
      <c r="L27" s="93"/>
      <c r="M27" s="93"/>
      <c r="N27" s="93"/>
      <c r="O27" s="93"/>
      <c r="P27" s="93"/>
      <c r="Q27" s="93"/>
      <c r="R27" s="123"/>
    </row>
    <row r="28" spans="2:18" ht="33.950000000000003" customHeight="1" x14ac:dyDescent="0.25">
      <c r="B28" s="125">
        <v>17</v>
      </c>
      <c r="C28" s="94"/>
      <c r="D28" s="109"/>
      <c r="E28" s="93"/>
      <c r="F28" s="93"/>
      <c r="G28" s="92"/>
      <c r="H28" s="93"/>
      <c r="I28" s="93"/>
      <c r="J28" s="95"/>
      <c r="K28" s="93"/>
      <c r="L28" s="93"/>
      <c r="M28" s="93"/>
      <c r="N28" s="93"/>
      <c r="O28" s="93"/>
      <c r="P28" s="93"/>
      <c r="Q28" s="93"/>
      <c r="R28" s="123"/>
    </row>
    <row r="29" spans="2:18" ht="33.950000000000003" customHeight="1" x14ac:dyDescent="0.25">
      <c r="B29" s="125">
        <v>18</v>
      </c>
      <c r="C29" s="94"/>
      <c r="D29" s="109"/>
      <c r="E29" s="93"/>
      <c r="F29" s="93"/>
      <c r="G29" s="92"/>
      <c r="H29" s="93"/>
      <c r="I29" s="93"/>
      <c r="J29" s="95"/>
      <c r="K29" s="93"/>
      <c r="L29" s="93"/>
      <c r="M29" s="93"/>
      <c r="N29" s="93"/>
      <c r="O29" s="93"/>
      <c r="P29" s="93"/>
      <c r="Q29" s="93"/>
      <c r="R29" s="123"/>
    </row>
    <row r="30" spans="2:18" ht="33.950000000000003" customHeight="1" x14ac:dyDescent="0.25">
      <c r="B30" s="125">
        <v>19</v>
      </c>
      <c r="C30" s="94"/>
      <c r="D30" s="109"/>
      <c r="E30" s="93"/>
      <c r="F30" s="93"/>
      <c r="G30" s="92"/>
      <c r="H30" s="93"/>
      <c r="I30" s="93"/>
      <c r="J30" s="95"/>
      <c r="K30" s="93"/>
      <c r="L30" s="93"/>
      <c r="M30" s="93"/>
      <c r="N30" s="93"/>
      <c r="O30" s="93"/>
      <c r="P30" s="93"/>
      <c r="Q30" s="93"/>
      <c r="R30" s="123"/>
    </row>
    <row r="31" spans="2:18" ht="33.950000000000003" customHeight="1" x14ac:dyDescent="0.25">
      <c r="B31" s="125">
        <v>20</v>
      </c>
      <c r="C31" s="94"/>
      <c r="D31" s="109"/>
      <c r="E31" s="93"/>
      <c r="F31" s="93"/>
      <c r="G31" s="92"/>
      <c r="H31" s="93"/>
      <c r="I31" s="93"/>
      <c r="J31" s="95"/>
      <c r="K31" s="93"/>
      <c r="L31" s="93"/>
      <c r="M31" s="93"/>
      <c r="N31" s="93"/>
      <c r="O31" s="93"/>
      <c r="P31" s="93"/>
      <c r="Q31" s="93"/>
      <c r="R31" s="123"/>
    </row>
    <row r="32" spans="2:18" ht="33.950000000000003" customHeight="1" x14ac:dyDescent="0.25">
      <c r="B32" s="125">
        <v>21</v>
      </c>
      <c r="C32" s="94"/>
      <c r="D32" s="109"/>
      <c r="E32" s="93"/>
      <c r="F32" s="93"/>
      <c r="G32" s="92"/>
      <c r="H32" s="93"/>
      <c r="I32" s="93"/>
      <c r="J32" s="95"/>
      <c r="K32" s="93"/>
      <c r="L32" s="93"/>
      <c r="M32" s="93"/>
      <c r="N32" s="93"/>
      <c r="O32" s="93"/>
      <c r="P32" s="93"/>
      <c r="Q32" s="93"/>
      <c r="R32" s="123"/>
    </row>
    <row r="33" spans="2:18" ht="33.950000000000003" customHeight="1" x14ac:dyDescent="0.25">
      <c r="B33" s="125">
        <v>22</v>
      </c>
      <c r="C33" s="94"/>
      <c r="D33" s="109"/>
      <c r="E33" s="93"/>
      <c r="F33" s="93"/>
      <c r="G33" s="92"/>
      <c r="H33" s="93"/>
      <c r="I33" s="93"/>
      <c r="J33" s="95"/>
      <c r="K33" s="93"/>
      <c r="L33" s="93"/>
      <c r="M33" s="93"/>
      <c r="N33" s="93"/>
      <c r="O33" s="93"/>
      <c r="P33" s="93"/>
      <c r="Q33" s="93"/>
      <c r="R33" s="123"/>
    </row>
    <row r="34" spans="2:18" ht="33.950000000000003" customHeight="1" x14ac:dyDescent="0.25">
      <c r="B34" s="125">
        <v>23</v>
      </c>
      <c r="C34" s="94"/>
      <c r="D34" s="109"/>
      <c r="E34" s="93"/>
      <c r="F34" s="93"/>
      <c r="G34" s="92"/>
      <c r="H34" s="93"/>
      <c r="I34" s="93"/>
      <c r="J34" s="95"/>
      <c r="K34" s="93"/>
      <c r="L34" s="93"/>
      <c r="M34" s="93"/>
      <c r="N34" s="93"/>
      <c r="O34" s="93"/>
      <c r="P34" s="93"/>
      <c r="Q34" s="93"/>
      <c r="R34" s="123"/>
    </row>
    <row r="35" spans="2:18" ht="33.950000000000003" customHeight="1" x14ac:dyDescent="0.25">
      <c r="B35" s="125">
        <v>24</v>
      </c>
      <c r="C35" s="94"/>
      <c r="D35" s="109"/>
      <c r="E35" s="93"/>
      <c r="F35" s="93"/>
      <c r="G35" s="92"/>
      <c r="H35" s="93"/>
      <c r="I35" s="93"/>
      <c r="J35" s="95"/>
      <c r="K35" s="93"/>
      <c r="L35" s="93"/>
      <c r="M35" s="93"/>
      <c r="N35" s="93"/>
      <c r="O35" s="93"/>
      <c r="P35" s="93"/>
      <c r="Q35" s="93"/>
      <c r="R35" s="123"/>
    </row>
    <row r="36" spans="2:18" ht="21.75" customHeight="1" x14ac:dyDescent="0.25"/>
    <row r="37" spans="2:18" ht="21.75" customHeight="1" x14ac:dyDescent="0.25"/>
    <row r="38" spans="2:18" ht="21.75" customHeight="1" x14ac:dyDescent="0.25"/>
    <row r="39" spans="2:18" ht="21.75" customHeight="1" x14ac:dyDescent="0.25"/>
    <row r="40" spans="2:18" ht="21.75" customHeight="1" x14ac:dyDescent="0.25"/>
    <row r="41" spans="2:18" ht="21.75" customHeight="1" x14ac:dyDescent="0.25"/>
    <row r="42" spans="2:18" ht="21.75" customHeight="1" x14ac:dyDescent="0.25"/>
    <row r="43" spans="2:18" ht="21.75" customHeight="1" x14ac:dyDescent="0.25"/>
    <row r="44" spans="2:18" ht="21.75" customHeight="1" x14ac:dyDescent="0.25"/>
  </sheetData>
  <sheetProtection formatColumns="0" formatRows="0" autoFilter="0" pivotTables="0"/>
  <dataConsolidate/>
  <mergeCells count="9">
    <mergeCell ref="R10:R11"/>
    <mergeCell ref="E9:O9"/>
    <mergeCell ref="H11:I11"/>
    <mergeCell ref="M10:Q10"/>
    <mergeCell ref="B1:Q1"/>
    <mergeCell ref="B2:Q2"/>
    <mergeCell ref="B3:Q3"/>
    <mergeCell ref="B5:Q5"/>
    <mergeCell ref="D7:H7"/>
  </mergeCells>
  <conditionalFormatting sqref="D7">
    <cfRule type="cellIs" dxfId="3" priority="35" operator="equal">
      <formula>""</formula>
    </cfRule>
  </conditionalFormatting>
  <dataValidations xWindow="59" yWindow="449" count="11">
    <dataValidation type="list" allowBlank="1" showInputMessage="1" showErrorMessage="1" sqref="M12:M35" xr:uid="{00000000-0002-0000-0100-000000000000}">
      <formula1>districts</formula1>
    </dataValidation>
    <dataValidation type="list" allowBlank="1" showInputMessage="1" showErrorMessage="1" sqref="E12:F35" xr:uid="{00000000-0002-0000-0100-000001000000}">
      <formula1>type</formula1>
    </dataValidation>
    <dataValidation type="list" allowBlank="1" showInputMessage="1" showErrorMessage="1" sqref="I12:I35" xr:uid="{00000000-0002-0000-0100-000002000000}">
      <formula1>age_vars</formula1>
    </dataValidation>
    <dataValidation type="list" allowBlank="1" showInputMessage="1" showErrorMessage="1" sqref="K12:K35" xr:uid="{00000000-0002-0000-0100-000003000000}">
      <formula1>sex</formula1>
    </dataValidation>
    <dataValidation type="list" allowBlank="1" showInputMessage="1" showErrorMessage="1" sqref="O12:O35" xr:uid="{00000000-0002-0000-0100-000004000000}">
      <formula1>wards</formula1>
    </dataValidation>
    <dataValidation type="whole" allowBlank="1" showErrorMessage="1" errorTitle="Error" error="Please enter number between 1 and 99." promptTitle="Age of the patient" prompt="Please enter the age of patient" sqref="H12:H35" xr:uid="{00000000-0002-0000-0100-000005000000}">
      <formula1>1</formula1>
      <formula2>99</formula2>
    </dataValidation>
    <dataValidation type="list" errorStyle="warning" allowBlank="1" showInputMessage="1" showErrorMessage="1" errorTitle="Warning" error="You are allowed to type here only if the patient is from outside nepal." sqref="N12" xr:uid="{00000000-0002-0000-0100-000006000000}">
      <formula1>INDIRECT(M12)</formula1>
    </dataValidation>
    <dataValidation allowBlank="1" showInputMessage="1" showErrorMessage="1" errorTitle="Duplicate entry" error="Data duplication occured." sqref="D12:D35" xr:uid="{00000000-0002-0000-0100-000007000000}"/>
    <dataValidation type="date" operator="greaterThanOrEqual" allowBlank="1" showInputMessage="1" showErrorMessage="1" promptTitle="Nepali Date" prompt="Plear type nepali date in yyyy-mm-dd format." sqref="C12:C35" xr:uid="{00000000-0002-0000-0100-000008000000}">
      <formula1>42005</formula1>
    </dataValidation>
    <dataValidation type="list" allowBlank="1" showInputMessage="1" showErrorMessage="1" sqref="L12:L1048576" xr:uid="{00000000-0002-0000-0100-000009000000}">
      <formula1>provinces</formula1>
    </dataValidation>
    <dataValidation type="list" allowBlank="1" showInputMessage="1" showErrorMessage="1" sqref="N13:N35" xr:uid="{00000000-0002-0000-0100-00000A000000}">
      <formula1>INDIRECT(M13)</formula1>
    </dataValidation>
  </dataValidations>
  <hyperlinks>
    <hyperlink ref="D8" r:id="rId1" xr:uid="{00000000-0004-0000-0100-000000000000}"/>
  </hyperlinks>
  <pageMargins left="0.23" right="0.11" top="0.32" bottom="0.34" header="0.2" footer="0.17"/>
  <pageSetup scale="55"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filterMode="1"/>
  <dimension ref="A1:V33"/>
  <sheetViews>
    <sheetView zoomScale="90" zoomScaleNormal="90" workbookViewId="0">
      <selection activeCell="A16" sqref="A16"/>
    </sheetView>
  </sheetViews>
  <sheetFormatPr defaultRowHeight="12.75" x14ac:dyDescent="0.2"/>
  <cols>
    <col min="1" max="1" width="4.7109375" style="53" customWidth="1"/>
    <col min="2" max="2" width="25.5703125" style="54" customWidth="1"/>
    <col min="3" max="3" width="6.140625" style="53" customWidth="1"/>
    <col min="4" max="4" width="5.7109375" style="53" customWidth="1"/>
    <col min="5" max="5" width="6.28515625" style="53" customWidth="1"/>
    <col min="6" max="6" width="5.85546875" style="53" customWidth="1"/>
    <col min="7" max="8" width="6.28515625" style="53" customWidth="1"/>
    <col min="9" max="9" width="5.5703125" style="53" customWidth="1"/>
    <col min="10" max="10" width="5.28515625" style="53" customWidth="1"/>
    <col min="11" max="11" width="5" style="53" customWidth="1"/>
    <col min="12" max="12" width="5.28515625" style="53" customWidth="1"/>
    <col min="13" max="13" width="6.85546875" style="53" customWidth="1"/>
    <col min="14" max="15" width="7.28515625" style="53" customWidth="1"/>
    <col min="16" max="16" width="9.140625" style="53"/>
    <col min="17" max="17" width="9.85546875" style="53" customWidth="1"/>
    <col min="18" max="18" width="5.7109375" style="53" bestFit="1" customWidth="1"/>
    <col min="19" max="19" width="6.42578125" style="53" bestFit="1" customWidth="1"/>
    <col min="20" max="20" width="8.5703125" style="53" bestFit="1" customWidth="1"/>
    <col min="21" max="21" width="7.7109375" style="55" customWidth="1"/>
    <col min="22" max="16384" width="9.140625" style="53"/>
  </cols>
  <sheetData>
    <row r="1" spans="1:22" s="14" customFormat="1" ht="25.5" customHeight="1" x14ac:dyDescent="0.25">
      <c r="A1" s="10" t="s">
        <v>206</v>
      </c>
      <c r="B1" s="11"/>
      <c r="C1" s="12"/>
      <c r="D1" s="12"/>
      <c r="E1" s="12"/>
      <c r="F1" s="12"/>
      <c r="G1" s="12"/>
      <c r="H1" s="12"/>
      <c r="I1" s="12"/>
      <c r="J1" s="12"/>
      <c r="K1" s="12"/>
      <c r="L1" s="12"/>
      <c r="M1" s="12"/>
      <c r="N1" s="12"/>
      <c r="O1" s="12"/>
      <c r="P1" s="12"/>
      <c r="Q1" s="12"/>
      <c r="R1" s="12"/>
      <c r="S1" s="12"/>
      <c r="T1" s="12"/>
      <c r="U1" s="13"/>
    </row>
    <row r="2" spans="1:22" s="21" customFormat="1" ht="15.75" x14ac:dyDescent="0.2">
      <c r="A2" s="15" t="s">
        <v>197</v>
      </c>
      <c r="B2" s="16"/>
      <c r="C2" s="56">
        <v>1</v>
      </c>
      <c r="D2" s="31" t="s">
        <v>198</v>
      </c>
      <c r="E2" s="56">
        <v>52</v>
      </c>
      <c r="F2" s="57" t="str">
        <f>IF(C2&gt;E2,"Invalid range, later week must be greater or equal to former.","")</f>
        <v/>
      </c>
      <c r="G2" s="17"/>
      <c r="H2" s="17"/>
      <c r="I2" s="17"/>
      <c r="J2" s="17"/>
      <c r="K2" s="17"/>
      <c r="L2" s="17"/>
      <c r="M2" s="17"/>
      <c r="N2" s="18"/>
      <c r="O2" s="18"/>
      <c r="P2" s="18"/>
      <c r="Q2" s="8" t="s">
        <v>196</v>
      </c>
      <c r="R2" s="19"/>
      <c r="S2" s="19"/>
      <c r="T2" s="20"/>
      <c r="U2" s="9">
        <f>IF(AND(C2&lt;&gt;"",E2&lt;&gt;""),IFERROR(COUNTIFS(Form!#REF!,"&gt;="&amp;$C$2,Form!#REF!,"&lt;="&amp;$E$2,Form!#REF!,"")/COUNTIFS(Form!#REF!,"&gt;="&amp;$C$2,Form!#REF!,"&lt;="&amp;$E$2,Form!#REF!,"&lt;&gt;"&amp;""),1),"")</f>
        <v>1</v>
      </c>
      <c r="V2" s="91"/>
    </row>
    <row r="3" spans="1:22" s="29" customFormat="1" ht="15.75" x14ac:dyDescent="0.2">
      <c r="A3" s="22"/>
      <c r="B3" s="23"/>
      <c r="C3" s="23"/>
      <c r="D3" s="23"/>
      <c r="E3" s="23"/>
      <c r="F3" s="23"/>
      <c r="G3" s="24"/>
      <c r="H3" s="24"/>
      <c r="I3" s="24"/>
      <c r="J3" s="24"/>
      <c r="K3" s="24"/>
      <c r="L3" s="24"/>
      <c r="M3" s="24"/>
      <c r="N3" s="25"/>
      <c r="O3" s="25"/>
      <c r="P3" s="26"/>
      <c r="Q3" s="25"/>
      <c r="R3" s="25"/>
      <c r="S3" s="25"/>
      <c r="T3" s="25"/>
      <c r="U3" s="27"/>
      <c r="V3" s="28"/>
    </row>
    <row r="4" spans="1:22" s="35" customFormat="1" ht="15.75" x14ac:dyDescent="0.25">
      <c r="A4" s="17"/>
      <c r="B4" s="16"/>
      <c r="C4" s="30"/>
      <c r="D4" s="31"/>
      <c r="E4" s="32"/>
      <c r="F4" s="17"/>
      <c r="G4" s="17"/>
      <c r="H4" s="17"/>
      <c r="I4" s="17"/>
      <c r="J4" s="17"/>
      <c r="K4" s="17"/>
      <c r="L4" s="17"/>
      <c r="M4" s="17"/>
      <c r="N4" s="33"/>
      <c r="O4" s="33"/>
      <c r="P4" s="33"/>
      <c r="Q4" s="33"/>
      <c r="R4" s="33"/>
      <c r="S4" s="33"/>
      <c r="T4" s="33"/>
      <c r="U4" s="34"/>
    </row>
    <row r="5" spans="1:22" s="29" customFormat="1" ht="15.75" x14ac:dyDescent="0.2">
      <c r="A5" s="135" t="s">
        <v>181</v>
      </c>
      <c r="B5" s="135"/>
      <c r="C5" s="135"/>
      <c r="D5" s="135"/>
      <c r="E5" s="135"/>
      <c r="F5" s="135"/>
      <c r="G5" s="135"/>
      <c r="H5" s="135"/>
      <c r="I5" s="135"/>
      <c r="J5" s="135"/>
      <c r="K5" s="135"/>
      <c r="L5" s="135"/>
      <c r="M5" s="135"/>
      <c r="N5" s="135"/>
      <c r="O5" s="135"/>
      <c r="P5" s="135"/>
      <c r="Q5" s="135"/>
      <c r="R5" s="135"/>
      <c r="S5" s="135"/>
      <c r="T5" s="135"/>
      <c r="U5" s="135"/>
    </row>
    <row r="6" spans="1:22" s="29" customFormat="1" ht="15.75" x14ac:dyDescent="0.2">
      <c r="A6" s="136" t="str">
        <f>IF(Form!D7&lt;&gt;"",Form!D7,"")</f>
        <v/>
      </c>
      <c r="B6" s="136"/>
      <c r="C6" s="136"/>
      <c r="D6" s="136"/>
      <c r="E6" s="136"/>
      <c r="F6" s="136"/>
      <c r="G6" s="136"/>
      <c r="H6" s="136"/>
      <c r="I6" s="136"/>
      <c r="J6" s="136"/>
      <c r="K6" s="136"/>
      <c r="L6" s="136"/>
      <c r="M6" s="136"/>
      <c r="N6" s="136"/>
      <c r="O6" s="136"/>
      <c r="P6" s="136"/>
      <c r="Q6" s="136"/>
      <c r="R6" s="136"/>
      <c r="S6" s="136"/>
      <c r="T6" s="136"/>
      <c r="U6" s="136"/>
    </row>
    <row r="7" spans="1:22" s="29" customFormat="1" ht="15.75" x14ac:dyDescent="0.2">
      <c r="A7" s="141" t="str">
        <f>IF(F2="","Report for Week " &amp; IF(AND(C2=E2,F2=""),C2,C2&amp;" to "&amp;E2)&amp;" of "&amp;Form!D9,"")</f>
        <v>Report for Week 1 to 52 of 2019</v>
      </c>
      <c r="B7" s="141"/>
      <c r="C7" s="141"/>
      <c r="D7" s="141"/>
      <c r="E7" s="141"/>
      <c r="F7" s="141"/>
      <c r="G7" s="141"/>
      <c r="H7" s="141"/>
      <c r="I7" s="141"/>
      <c r="J7" s="141"/>
      <c r="K7" s="141"/>
      <c r="L7" s="141"/>
      <c r="M7" s="141"/>
      <c r="N7" s="141"/>
      <c r="O7" s="141"/>
      <c r="P7" s="141"/>
      <c r="Q7" s="141"/>
      <c r="R7" s="141"/>
      <c r="S7" s="141"/>
      <c r="T7" s="141"/>
      <c r="U7" s="141"/>
    </row>
    <row r="8" spans="1:22" s="36" customFormat="1" x14ac:dyDescent="0.25">
      <c r="A8" s="137"/>
      <c r="B8" s="137"/>
      <c r="C8" s="139" t="s">
        <v>179</v>
      </c>
      <c r="D8" s="139"/>
      <c r="E8" s="139"/>
      <c r="F8" s="139"/>
      <c r="G8" s="139"/>
      <c r="H8" s="139"/>
      <c r="I8" s="139"/>
      <c r="J8" s="139"/>
      <c r="K8" s="139"/>
      <c r="L8" s="139"/>
      <c r="M8" s="139"/>
      <c r="N8" s="138" t="s">
        <v>121</v>
      </c>
      <c r="O8" s="138"/>
      <c r="P8" s="138"/>
      <c r="Q8" s="138"/>
      <c r="R8" s="138"/>
      <c r="S8" s="138"/>
      <c r="T8" s="138"/>
      <c r="U8" s="138" t="s">
        <v>170</v>
      </c>
    </row>
    <row r="9" spans="1:22" s="36" customFormat="1" ht="30" customHeight="1" x14ac:dyDescent="0.25">
      <c r="A9" s="137"/>
      <c r="B9" s="137"/>
      <c r="C9" s="140" t="s">
        <v>173</v>
      </c>
      <c r="D9" s="140"/>
      <c r="E9" s="140" t="s">
        <v>174</v>
      </c>
      <c r="F9" s="140"/>
      <c r="G9" s="140" t="s">
        <v>175</v>
      </c>
      <c r="H9" s="140"/>
      <c r="I9" s="140" t="s">
        <v>176</v>
      </c>
      <c r="J9" s="140"/>
      <c r="K9" s="140" t="s">
        <v>177</v>
      </c>
      <c r="L9" s="140"/>
      <c r="M9" s="140"/>
      <c r="N9" s="37" t="s">
        <v>145</v>
      </c>
      <c r="O9" s="37" t="s">
        <v>146</v>
      </c>
      <c r="P9" s="37" t="s">
        <v>147</v>
      </c>
      <c r="Q9" s="38" t="s">
        <v>148</v>
      </c>
      <c r="R9" s="37" t="s">
        <v>149</v>
      </c>
      <c r="S9" s="37" t="s">
        <v>150</v>
      </c>
      <c r="T9" s="37" t="s">
        <v>164</v>
      </c>
      <c r="U9" s="138"/>
    </row>
    <row r="10" spans="1:22" s="36" customFormat="1" ht="15" x14ac:dyDescent="0.25">
      <c r="A10" s="39" t="s">
        <v>171</v>
      </c>
      <c r="B10" s="40" t="s">
        <v>172</v>
      </c>
      <c r="C10" s="105" t="s">
        <v>335</v>
      </c>
      <c r="D10" s="105" t="s">
        <v>336</v>
      </c>
      <c r="E10" s="105" t="s">
        <v>335</v>
      </c>
      <c r="F10" s="105" t="s">
        <v>336</v>
      </c>
      <c r="G10" s="105" t="s">
        <v>335</v>
      </c>
      <c r="H10" s="105" t="s">
        <v>336</v>
      </c>
      <c r="I10" s="105" t="s">
        <v>335</v>
      </c>
      <c r="J10" s="105" t="s">
        <v>336</v>
      </c>
      <c r="K10" s="41" t="s">
        <v>130</v>
      </c>
      <c r="L10" s="41" t="s">
        <v>132</v>
      </c>
      <c r="M10" s="41" t="s">
        <v>205</v>
      </c>
      <c r="N10" s="42"/>
      <c r="O10" s="43"/>
      <c r="P10" s="43"/>
      <c r="Q10" s="43"/>
      <c r="R10" s="43"/>
      <c r="S10" s="43"/>
      <c r="T10" s="43"/>
      <c r="U10" s="44"/>
    </row>
    <row r="11" spans="1:22" s="14" customFormat="1" hidden="1" x14ac:dyDescent="0.25">
      <c r="A11" s="45">
        <v>1</v>
      </c>
      <c r="B11" s="46" t="str">
        <f>master!J2</f>
        <v>AGE</v>
      </c>
      <c r="C11" s="47" t="e">
        <f>COUNTIFS(Form!$E:$E,"&gt;="&amp;$C$2,Form!$E:$E,"&lt;="&amp;$E$2,Form!$L:$L,"&lt;1",Form!$M:$M,C$10,Form!#REF!,Report!$B11)</f>
        <v>#REF!</v>
      </c>
      <c r="D11" s="47" t="e">
        <f>COUNTIFS(Form!$E:$E,"&gt;="&amp;$C$2,Form!$E:$E,"&lt;="&amp;$E$2,Form!$L:$L,"&lt;1",Form!$M:$M,D$10,Form!#REF!,Report!$B11)</f>
        <v>#REF!</v>
      </c>
      <c r="E11" s="47" t="e">
        <f>COUNTIFS(Form!$E:$E,"&gt;="&amp;$C$2,Form!$E:$E,"&lt;="&amp;$E$2,Form!$L:$L,"&gt;=1",Form!$L:$L,"&lt;5",Form!$M:$M,E$10,Form!#REF!,Report!$B11)</f>
        <v>#REF!</v>
      </c>
      <c r="F11" s="47" t="e">
        <f>COUNTIFS(Form!$E:$E,"&gt;="&amp;$C$2,Form!$E:$E,"&lt;="&amp;$E$2,Form!$L:$L,"&gt;=1",Form!$L:$L,"&lt;5",Form!$M:$M,F$10,Form!#REF!,Report!$B11)</f>
        <v>#REF!</v>
      </c>
      <c r="G11" s="47" t="e">
        <f>COUNTIFS(Form!$E:$E,"&gt;="&amp;$C$2,Form!$E:$E,"&lt;="&amp;$E$2,Form!$L:$L,"&gt;=5",Form!$L:$L,"&lt;15",Form!$M:$M,G$10,Form!#REF!,Report!$B11)</f>
        <v>#REF!</v>
      </c>
      <c r="H11" s="47" t="e">
        <f>COUNTIFS(Form!$E:$E,"&gt;="&amp;$C$2,Form!$E:$E,"&lt;="&amp;$E$2,Form!$L:$L,"&gt;=5",Form!$L:$L,"&lt;15",Form!$M:$M,H$10,Form!#REF!,Report!$B11)</f>
        <v>#REF!</v>
      </c>
      <c r="I11" s="47" t="e">
        <f>COUNTIFS(Form!$E:$E,"&gt;="&amp;$C$2,Form!$E:$E,"&lt;="&amp;$E$2,Form!$L:$L,"&gt;=15",Form!$M:$M,I$10,Form!#REF!,Report!$B11)</f>
        <v>#REF!</v>
      </c>
      <c r="J11" s="47" t="e">
        <f>COUNTIFS(Form!$E:$E,"&gt;="&amp;$C$2,Form!$E:$E,"&lt;="&amp;$E$2,Form!$L:$L,"&gt;=15",Form!$M:$M,J$10,Form!#REF!,Report!$B11)</f>
        <v>#REF!</v>
      </c>
      <c r="K11" s="48" t="e">
        <f>C11+E11+G11+I11</f>
        <v>#REF!</v>
      </c>
      <c r="L11" s="48" t="e">
        <f>D11+F11+H11+J11</f>
        <v>#REF!</v>
      </c>
      <c r="M11" s="48" t="e">
        <f>K11+L11</f>
        <v>#REF!</v>
      </c>
      <c r="N11" s="47" t="e">
        <f>COUNTIFS(Form!$E:$E,"&gt;="&amp;$C$2,Form!$E:$E,"&lt;="&amp;$E$2,Form!#REF!,N$9,Form!#REF!,Report!$B11)</f>
        <v>#REF!</v>
      </c>
      <c r="O11" s="47" t="e">
        <f>COUNTIFS(Form!$E:$E,"&gt;="&amp;$C$2,Form!$E:$E,"&lt;="&amp;$E$2,Form!#REF!,O$9,Form!#REF!,Report!$B11)</f>
        <v>#REF!</v>
      </c>
      <c r="P11" s="47" t="e">
        <f>COUNTIFS(Form!$E:$E,"&gt;="&amp;$C$2,Form!$E:$E,"&lt;="&amp;$E$2,Form!#REF!,P$9,Form!#REF!,Report!$B11)</f>
        <v>#REF!</v>
      </c>
      <c r="Q11" s="47" t="e">
        <f>COUNTIFS(Form!$E:$E,"&gt;="&amp;$C$2,Form!$E:$E,"&lt;="&amp;$E$2,Form!#REF!,Q$9,Form!#REF!,Report!$B11)</f>
        <v>#REF!</v>
      </c>
      <c r="R11" s="47" t="e">
        <f>COUNTIFS(Form!$E:$E,"&gt;="&amp;$C$2,Form!$E:$E,"&lt;="&amp;$E$2,Form!#REF!,R$9,Form!#REF!,Report!$B11)</f>
        <v>#REF!</v>
      </c>
      <c r="S11" s="47" t="e">
        <f>COUNTIFS(Form!$E:$E,"&gt;="&amp;$C$2,Form!$E:$E,"&lt;="&amp;$E$2,Form!#REF!,S$9,Form!#REF!,Report!$B11)</f>
        <v>#REF!</v>
      </c>
      <c r="T11" s="47" t="e">
        <f>COUNTIFS(Form!$E:$E,"&gt;="&amp;$C$2,Form!$E:$E,"&lt;="&amp;$E$2,Form!#REF!,T$9,Form!#REF!,Report!$B11)</f>
        <v>#REF!</v>
      </c>
      <c r="U11" s="48" t="e">
        <f>SUM(N11:T11)</f>
        <v>#REF!</v>
      </c>
    </row>
    <row r="12" spans="1:22" s="14" customFormat="1" hidden="1" x14ac:dyDescent="0.25">
      <c r="A12" s="45">
        <v>2</v>
      </c>
      <c r="B12" s="46" t="str">
        <f>master!J3</f>
        <v>Anthrax</v>
      </c>
      <c r="C12" s="47" t="e">
        <f>COUNTIFS(Form!$E:$E,"&gt;="&amp;$C$2,Form!$E:$E,"&lt;="&amp;$E$2,Form!$L:$L,"&lt;1",Form!$M:$M,C$10,Form!#REF!,Report!$B12)</f>
        <v>#REF!</v>
      </c>
      <c r="D12" s="47" t="e">
        <f>COUNTIFS(Form!$E:$E,"&gt;="&amp;$C$2,Form!$E:$E,"&lt;="&amp;$E$2,Form!$L:$L,"&lt;1",Form!$M:$M,D$10,Form!#REF!,Report!$B12)</f>
        <v>#REF!</v>
      </c>
      <c r="E12" s="47" t="e">
        <f>COUNTIFS(Form!$E:$E,"&gt;="&amp;$C$2,Form!$E:$E,"&lt;="&amp;$E$2,Form!$L:$L,"&gt;=1",Form!$L:$L,"&lt;5",Form!$M:$M,E$10,Form!#REF!,Report!$B12)</f>
        <v>#REF!</v>
      </c>
      <c r="F12" s="47" t="e">
        <f>COUNTIFS(Form!$E:$E,"&gt;="&amp;$C$2,Form!$E:$E,"&lt;="&amp;$E$2,Form!$L:$L,"&gt;=1",Form!$L:$L,"&lt;5",Form!$M:$M,F$10,Form!#REF!,Report!$B12)</f>
        <v>#REF!</v>
      </c>
      <c r="G12" s="47" t="e">
        <f>COUNTIFS(Form!$E:$E,"&gt;="&amp;$C$2,Form!$E:$E,"&lt;="&amp;$E$2,Form!$L:$L,"&gt;=5",Form!$L:$L,"&lt;15",Form!$M:$M,G$10,Form!#REF!,Report!$B12)</f>
        <v>#REF!</v>
      </c>
      <c r="H12" s="47" t="e">
        <f>COUNTIFS(Form!$E:$E,"&gt;="&amp;$C$2,Form!$E:$E,"&lt;="&amp;$E$2,Form!$L:$L,"&gt;=5",Form!$L:$L,"&lt;15",Form!$M:$M,H$10,Form!#REF!,Report!$B12)</f>
        <v>#REF!</v>
      </c>
      <c r="I12" s="47" t="e">
        <f>COUNTIFS(Form!$E:$E,"&gt;="&amp;$C$2,Form!$E:$E,"&lt;="&amp;$E$2,Form!$L:$L,"&gt;=15",Form!$M:$M,I$10,Form!#REF!,Report!$B12)</f>
        <v>#REF!</v>
      </c>
      <c r="J12" s="47" t="e">
        <f>COUNTIFS(Form!$E:$E,"&gt;="&amp;$C$2,Form!$E:$E,"&lt;="&amp;$E$2,Form!$L:$L,"&gt;=15",Form!$M:$M,J$10,Form!#REF!,Report!$B12)</f>
        <v>#REF!</v>
      </c>
      <c r="K12" s="48" t="e">
        <f t="shared" ref="K12:K22" si="0">C12+E12+G12+I12</f>
        <v>#REF!</v>
      </c>
      <c r="L12" s="48" t="e">
        <f t="shared" ref="L12:L22" si="1">D12+F12+H12+J12</f>
        <v>#REF!</v>
      </c>
      <c r="M12" s="48" t="e">
        <f t="shared" ref="M12:M22" si="2">K12+L12</f>
        <v>#REF!</v>
      </c>
      <c r="N12" s="47" t="e">
        <f>COUNTIFS(Form!$E:$E,"&gt;="&amp;$C$2,Form!$E:$E,"&lt;="&amp;$E$2,Form!#REF!,N$9,Form!#REF!,Report!$B12)</f>
        <v>#REF!</v>
      </c>
      <c r="O12" s="47" t="e">
        <f>COUNTIFS(Form!$E:$E,"&gt;="&amp;$C$2,Form!$E:$E,"&lt;="&amp;$E$2,Form!#REF!,O$9,Form!#REF!,Report!$B12)</f>
        <v>#REF!</v>
      </c>
      <c r="P12" s="47" t="e">
        <f>COUNTIFS(Form!$E:$E,"&gt;="&amp;$C$2,Form!$E:$E,"&lt;="&amp;$E$2,Form!#REF!,P$9,Form!#REF!,Report!$B12)</f>
        <v>#REF!</v>
      </c>
      <c r="Q12" s="47" t="e">
        <f>COUNTIFS(Form!$E:$E,"&gt;="&amp;$C$2,Form!$E:$E,"&lt;="&amp;$E$2,Form!#REF!,Q$9,Form!#REF!,Report!$B12)</f>
        <v>#REF!</v>
      </c>
      <c r="R12" s="47" t="e">
        <f>COUNTIFS(Form!$E:$E,"&gt;="&amp;$C$2,Form!$E:$E,"&lt;="&amp;$E$2,Form!#REF!,R$9,Form!#REF!,Report!$B12)</f>
        <v>#REF!</v>
      </c>
      <c r="S12" s="47" t="e">
        <f>COUNTIFS(Form!$E:$E,"&gt;="&amp;$C$2,Form!$E:$E,"&lt;="&amp;$E$2,Form!#REF!,S$9,Form!#REF!,Report!$B12)</f>
        <v>#REF!</v>
      </c>
      <c r="T12" s="47" t="e">
        <f>COUNTIFS(Form!$E:$E,"&gt;="&amp;$C$2,Form!$E:$E,"&lt;="&amp;$E$2,Form!#REF!,T$9,Form!#REF!,Report!$B12)</f>
        <v>#REF!</v>
      </c>
      <c r="U12" s="48" t="e">
        <f t="shared" ref="U12:U22" si="3">SUM(N12:T12)</f>
        <v>#REF!</v>
      </c>
    </row>
    <row r="13" spans="1:22" s="14" customFormat="1" hidden="1" x14ac:dyDescent="0.25">
      <c r="A13" s="45">
        <v>3</v>
      </c>
      <c r="B13" s="46" t="str">
        <f>master!J4</f>
        <v>Cholera</v>
      </c>
      <c r="C13" s="47" t="e">
        <f>COUNTIFS(Form!$E:$E,"&gt;="&amp;$C$2,Form!$E:$E,"&lt;="&amp;$E$2,Form!$L:$L,"&lt;1",Form!$M:$M,C$10,Form!#REF!,Report!$B13)</f>
        <v>#REF!</v>
      </c>
      <c r="D13" s="47" t="e">
        <f>COUNTIFS(Form!$E:$E,"&gt;="&amp;$C$2,Form!$E:$E,"&lt;="&amp;$E$2,Form!$L:$L,"&lt;1",Form!$M:$M,D$10,Form!#REF!,Report!$B13)</f>
        <v>#REF!</v>
      </c>
      <c r="E13" s="47" t="e">
        <f>COUNTIFS(Form!$E:$E,"&gt;="&amp;$C$2,Form!$E:$E,"&lt;="&amp;$E$2,Form!$L:$L,"&gt;=1",Form!$L:$L,"&lt;5",Form!$M:$M,E$10,Form!#REF!,Report!$B13)</f>
        <v>#REF!</v>
      </c>
      <c r="F13" s="47" t="e">
        <f>COUNTIFS(Form!$E:$E,"&gt;="&amp;$C$2,Form!$E:$E,"&lt;="&amp;$E$2,Form!$L:$L,"&gt;=1",Form!$L:$L,"&lt;5",Form!$M:$M,F$10,Form!#REF!,Report!$B13)</f>
        <v>#REF!</v>
      </c>
      <c r="G13" s="47" t="e">
        <f>COUNTIFS(Form!$E:$E,"&gt;="&amp;$C$2,Form!$E:$E,"&lt;="&amp;$E$2,Form!$L:$L,"&gt;=5",Form!$L:$L,"&lt;15",Form!$M:$M,G$10,Form!#REF!,Report!$B13)</f>
        <v>#REF!</v>
      </c>
      <c r="H13" s="47" t="e">
        <f>COUNTIFS(Form!$E:$E,"&gt;="&amp;$C$2,Form!$E:$E,"&lt;="&amp;$E$2,Form!$L:$L,"&gt;=5",Form!$L:$L,"&lt;15",Form!$M:$M,H$10,Form!#REF!,Report!$B13)</f>
        <v>#REF!</v>
      </c>
      <c r="I13" s="47" t="e">
        <f>COUNTIFS(Form!$E:$E,"&gt;="&amp;$C$2,Form!$E:$E,"&lt;="&amp;$E$2,Form!$L:$L,"&gt;=15",Form!$M:$M,I$10,Form!#REF!,Report!$B13)</f>
        <v>#REF!</v>
      </c>
      <c r="J13" s="47" t="e">
        <f>COUNTIFS(Form!$E:$E,"&gt;="&amp;$C$2,Form!$E:$E,"&lt;="&amp;$E$2,Form!$L:$L,"&gt;=15",Form!$M:$M,J$10,Form!#REF!,Report!$B13)</f>
        <v>#REF!</v>
      </c>
      <c r="K13" s="48" t="e">
        <f t="shared" si="0"/>
        <v>#REF!</v>
      </c>
      <c r="L13" s="48" t="e">
        <f t="shared" si="1"/>
        <v>#REF!</v>
      </c>
      <c r="M13" s="48" t="e">
        <f t="shared" si="2"/>
        <v>#REF!</v>
      </c>
      <c r="N13" s="47" t="e">
        <f>COUNTIFS(Form!$E:$E,"&gt;="&amp;$C$2,Form!$E:$E,"&lt;="&amp;$E$2,Form!#REF!,N$9,Form!#REF!,Report!$B13)</f>
        <v>#REF!</v>
      </c>
      <c r="O13" s="47" t="e">
        <f>COUNTIFS(Form!$E:$E,"&gt;="&amp;$C$2,Form!$E:$E,"&lt;="&amp;$E$2,Form!#REF!,O$9,Form!#REF!,Report!$B13)</f>
        <v>#REF!</v>
      </c>
      <c r="P13" s="47" t="e">
        <f>COUNTIFS(Form!$E:$E,"&gt;="&amp;$C$2,Form!$E:$E,"&lt;="&amp;$E$2,Form!#REF!,P$9,Form!#REF!,Report!$B13)</f>
        <v>#REF!</v>
      </c>
      <c r="Q13" s="47" t="e">
        <f>COUNTIFS(Form!$E:$E,"&gt;="&amp;$C$2,Form!$E:$E,"&lt;="&amp;$E$2,Form!#REF!,Q$9,Form!#REF!,Report!$B13)</f>
        <v>#REF!</v>
      </c>
      <c r="R13" s="47" t="e">
        <f>COUNTIFS(Form!$E:$E,"&gt;="&amp;$C$2,Form!$E:$E,"&lt;="&amp;$E$2,Form!#REF!,R$9,Form!#REF!,Report!$B13)</f>
        <v>#REF!</v>
      </c>
      <c r="S13" s="47" t="e">
        <f>COUNTIFS(Form!$E:$E,"&gt;="&amp;$C$2,Form!$E:$E,"&lt;="&amp;$E$2,Form!#REF!,S$9,Form!#REF!,Report!$B13)</f>
        <v>#REF!</v>
      </c>
      <c r="T13" s="47" t="e">
        <f>COUNTIFS(Form!$E:$E,"&gt;="&amp;$C$2,Form!$E:$E,"&lt;="&amp;$E$2,Form!#REF!,T$9,Form!#REF!,Report!$B13)</f>
        <v>#REF!</v>
      </c>
      <c r="U13" s="48" t="e">
        <f t="shared" si="3"/>
        <v>#REF!</v>
      </c>
    </row>
    <row r="14" spans="1:22" s="14" customFormat="1" x14ac:dyDescent="0.25">
      <c r="A14" s="45">
        <v>4</v>
      </c>
      <c r="B14" s="46" t="str">
        <f>master!J5</f>
        <v>Dengue</v>
      </c>
      <c r="C14" s="47" t="e">
        <f>COUNTIFS(Form!$E:$E,"&gt;="&amp;$C$2,Form!$E:$E,"&lt;="&amp;$E$2,Form!$L:$L,"&lt;1",Form!$M:$M,C$10,Form!#REF!,Report!$B14)</f>
        <v>#REF!</v>
      </c>
      <c r="D14" s="47" t="e">
        <f>COUNTIFS(Form!$E:$E,"&gt;="&amp;$C$2,Form!$E:$E,"&lt;="&amp;$E$2,Form!$L:$L,"&lt;1",Form!$M:$M,D$10,Form!#REF!,Report!$B14)</f>
        <v>#REF!</v>
      </c>
      <c r="E14" s="47" t="e">
        <f>COUNTIFS(Form!$E:$E,"&gt;="&amp;$C$2,Form!$E:$E,"&lt;="&amp;$E$2,Form!$L:$L,"&gt;=1",Form!$L:$L,"&lt;5",Form!$M:$M,E$10,Form!#REF!,Report!$B14)</f>
        <v>#REF!</v>
      </c>
      <c r="F14" s="47" t="e">
        <f>COUNTIFS(Form!$E:$E,"&gt;="&amp;$C$2,Form!$E:$E,"&lt;="&amp;$E$2,Form!$L:$L,"&gt;=1",Form!$L:$L,"&lt;5",Form!$M:$M,F$10,Form!#REF!,Report!$B14)</f>
        <v>#REF!</v>
      </c>
      <c r="G14" s="47" t="e">
        <f>COUNTIFS(Form!$E:$E,"&gt;="&amp;$C$2,Form!$E:$E,"&lt;="&amp;$E$2,Form!$L:$L,"&gt;=5",Form!$L:$L,"&lt;15",Form!$M:$M,G$10,Form!#REF!,Report!$B14)</f>
        <v>#REF!</v>
      </c>
      <c r="H14" s="47" t="e">
        <f>COUNTIFS(Form!$E:$E,"&gt;="&amp;$C$2,Form!$E:$E,"&lt;="&amp;$E$2,Form!$L:$L,"&gt;=5",Form!$L:$L,"&lt;15",Form!$M:$M,H$10,Form!#REF!,Report!$B14)</f>
        <v>#REF!</v>
      </c>
      <c r="I14" s="47" t="e">
        <f>COUNTIFS(Form!$E:$E,"&gt;="&amp;$C$2,Form!$E:$E,"&lt;="&amp;$E$2,Form!$L:$L,"&gt;=15",Form!$M:$M,I$10,Form!#REF!,Report!$B14)</f>
        <v>#REF!</v>
      </c>
      <c r="J14" s="47" t="e">
        <f>COUNTIFS(Form!$E:$E,"&gt;="&amp;$C$2,Form!$E:$E,"&lt;="&amp;$E$2,Form!$L:$L,"&gt;=15",Form!$M:$M,J$10,Form!#REF!,Report!$B14)</f>
        <v>#REF!</v>
      </c>
      <c r="K14" s="48" t="e">
        <f t="shared" si="0"/>
        <v>#REF!</v>
      </c>
      <c r="L14" s="48" t="e">
        <f t="shared" si="1"/>
        <v>#REF!</v>
      </c>
      <c r="M14" s="48" t="e">
        <f t="shared" si="2"/>
        <v>#REF!</v>
      </c>
      <c r="N14" s="47" t="e">
        <f>COUNTIFS(Form!$E:$E,"&gt;="&amp;$C$2,Form!$E:$E,"&lt;="&amp;$E$2,Form!#REF!,N$9,Form!#REF!,Report!$B14)</f>
        <v>#REF!</v>
      </c>
      <c r="O14" s="47" t="e">
        <f>COUNTIFS(Form!$E:$E,"&gt;="&amp;$C$2,Form!$E:$E,"&lt;="&amp;$E$2,Form!#REF!,O$9,Form!#REF!,Report!$B14)</f>
        <v>#REF!</v>
      </c>
      <c r="P14" s="47" t="e">
        <f>COUNTIFS(Form!$E:$E,"&gt;="&amp;$C$2,Form!$E:$E,"&lt;="&amp;$E$2,Form!#REF!,P$9,Form!#REF!,Report!$B14)</f>
        <v>#REF!</v>
      </c>
      <c r="Q14" s="47" t="e">
        <f>COUNTIFS(Form!$E:$E,"&gt;="&amp;$C$2,Form!$E:$E,"&lt;="&amp;$E$2,Form!#REF!,Q$9,Form!#REF!,Report!$B14)</f>
        <v>#REF!</v>
      </c>
      <c r="R14" s="47" t="e">
        <f>COUNTIFS(Form!$E:$E,"&gt;="&amp;$C$2,Form!$E:$E,"&lt;="&amp;$E$2,Form!#REF!,R$9,Form!#REF!,Report!$B14)</f>
        <v>#REF!</v>
      </c>
      <c r="S14" s="47" t="e">
        <f>COUNTIFS(Form!$E:$E,"&gt;="&amp;$C$2,Form!$E:$E,"&lt;="&amp;$E$2,Form!#REF!,S$9,Form!#REF!,Report!$B14)</f>
        <v>#REF!</v>
      </c>
      <c r="T14" s="47" t="e">
        <f>COUNTIFS(Form!$E:$E,"&gt;="&amp;$C$2,Form!$E:$E,"&lt;="&amp;$E$2,Form!#REF!,T$9,Form!#REF!,Report!$B14)</f>
        <v>#REF!</v>
      </c>
      <c r="U14" s="48" t="e">
        <f t="shared" si="3"/>
        <v>#REF!</v>
      </c>
    </row>
    <row r="15" spans="1:22" s="14" customFormat="1" hidden="1" x14ac:dyDescent="0.25">
      <c r="A15" s="45">
        <v>5</v>
      </c>
      <c r="B15" s="46" t="str">
        <f>master!J6</f>
        <v>Diphtheria</v>
      </c>
      <c r="C15" s="47" t="e">
        <f>COUNTIFS(Form!$E:$E,"&gt;="&amp;$C$2,Form!$E:$E,"&lt;="&amp;$E$2,Form!$L:$L,"&lt;1",Form!$M:$M,C$10,Form!#REF!,Report!$B15)</f>
        <v>#REF!</v>
      </c>
      <c r="D15" s="47" t="e">
        <f>COUNTIFS(Form!$E:$E,"&gt;="&amp;$C$2,Form!$E:$E,"&lt;="&amp;$E$2,Form!$L:$L,"&lt;1",Form!$M:$M,D$10,Form!#REF!,Report!$B15)</f>
        <v>#REF!</v>
      </c>
      <c r="E15" s="47" t="e">
        <f>COUNTIFS(Form!$E:$E,"&gt;="&amp;$C$2,Form!$E:$E,"&lt;="&amp;$E$2,Form!$L:$L,"&gt;=1",Form!$L:$L,"&lt;5",Form!$M:$M,E$10,Form!#REF!,Report!$B15)</f>
        <v>#REF!</v>
      </c>
      <c r="F15" s="47" t="e">
        <f>COUNTIFS(Form!$E:$E,"&gt;="&amp;$C$2,Form!$E:$E,"&lt;="&amp;$E$2,Form!$L:$L,"&gt;=1",Form!$L:$L,"&lt;5",Form!$M:$M,F$10,Form!#REF!,Report!$B15)</f>
        <v>#REF!</v>
      </c>
      <c r="G15" s="47" t="e">
        <f>COUNTIFS(Form!$E:$E,"&gt;="&amp;$C$2,Form!$E:$E,"&lt;="&amp;$E$2,Form!$L:$L,"&gt;=5",Form!$L:$L,"&lt;15",Form!$M:$M,G$10,Form!#REF!,Report!$B15)</f>
        <v>#REF!</v>
      </c>
      <c r="H15" s="47" t="e">
        <f>COUNTIFS(Form!$E:$E,"&gt;="&amp;$C$2,Form!$E:$E,"&lt;="&amp;$E$2,Form!$L:$L,"&gt;=5",Form!$L:$L,"&lt;15",Form!$M:$M,H$10,Form!#REF!,Report!$B15)</f>
        <v>#REF!</v>
      </c>
      <c r="I15" s="47" t="e">
        <f>COUNTIFS(Form!$E:$E,"&gt;="&amp;$C$2,Form!$E:$E,"&lt;="&amp;$E$2,Form!$L:$L,"&gt;=15",Form!$M:$M,I$10,Form!#REF!,Report!$B15)</f>
        <v>#REF!</v>
      </c>
      <c r="J15" s="47" t="e">
        <f>COUNTIFS(Form!$E:$E,"&gt;="&amp;$C$2,Form!$E:$E,"&lt;="&amp;$E$2,Form!$L:$L,"&gt;=15",Form!$M:$M,J$10,Form!#REF!,Report!$B15)</f>
        <v>#REF!</v>
      </c>
      <c r="K15" s="48" t="e">
        <f t="shared" si="0"/>
        <v>#REF!</v>
      </c>
      <c r="L15" s="48" t="e">
        <f t="shared" si="1"/>
        <v>#REF!</v>
      </c>
      <c r="M15" s="48" t="e">
        <f t="shared" si="2"/>
        <v>#REF!</v>
      </c>
      <c r="N15" s="47" t="e">
        <f>COUNTIFS(Form!$E:$E,"&gt;="&amp;$C$2,Form!$E:$E,"&lt;="&amp;$E$2,Form!#REF!,N$9,Form!#REF!,Report!$B15)</f>
        <v>#REF!</v>
      </c>
      <c r="O15" s="47" t="e">
        <f>COUNTIFS(Form!$E:$E,"&gt;="&amp;$C$2,Form!$E:$E,"&lt;="&amp;$E$2,Form!#REF!,O$9,Form!#REF!,Report!$B15)</f>
        <v>#REF!</v>
      </c>
      <c r="P15" s="47" t="e">
        <f>COUNTIFS(Form!$E:$E,"&gt;="&amp;$C$2,Form!$E:$E,"&lt;="&amp;$E$2,Form!#REF!,P$9,Form!#REF!,Report!$B15)</f>
        <v>#REF!</v>
      </c>
      <c r="Q15" s="47" t="e">
        <f>COUNTIFS(Form!$E:$E,"&gt;="&amp;$C$2,Form!$E:$E,"&lt;="&amp;$E$2,Form!#REF!,Q$9,Form!#REF!,Report!$B15)</f>
        <v>#REF!</v>
      </c>
      <c r="R15" s="47" t="e">
        <f>COUNTIFS(Form!$E:$E,"&gt;="&amp;$C$2,Form!$E:$E,"&lt;="&amp;$E$2,Form!#REF!,R$9,Form!#REF!,Report!$B15)</f>
        <v>#REF!</v>
      </c>
      <c r="S15" s="47" t="e">
        <f>COUNTIFS(Form!$E:$E,"&gt;="&amp;$C$2,Form!$E:$E,"&lt;="&amp;$E$2,Form!#REF!,S$9,Form!#REF!,Report!$B15)</f>
        <v>#REF!</v>
      </c>
      <c r="T15" s="47" t="e">
        <f>COUNTIFS(Form!$E:$E,"&gt;="&amp;$C$2,Form!$E:$E,"&lt;="&amp;$E$2,Form!#REF!,T$9,Form!#REF!,Report!$B15)</f>
        <v>#REF!</v>
      </c>
      <c r="U15" s="48" t="e">
        <f t="shared" si="3"/>
        <v>#REF!</v>
      </c>
    </row>
    <row r="16" spans="1:22" s="14" customFormat="1" hidden="1" x14ac:dyDescent="0.25">
      <c r="A16" s="45">
        <v>6</v>
      </c>
      <c r="B16" s="46" t="str">
        <f>master!J7</f>
        <v>Encephalitis</v>
      </c>
      <c r="C16" s="47" t="e">
        <f>COUNTIFS(Form!$E:$E,"&gt;="&amp;$C$2,Form!$E:$E,"&lt;="&amp;$E$2,Form!$L:$L,"&lt;1",Form!$M:$M,C$10,Form!#REF!,Report!$B16)</f>
        <v>#REF!</v>
      </c>
      <c r="D16" s="47" t="e">
        <f>COUNTIFS(Form!$E:$E,"&gt;="&amp;$C$2,Form!$E:$E,"&lt;="&amp;$E$2,Form!$L:$L,"&lt;1",Form!$M:$M,D$10,Form!#REF!,Report!$B16)</f>
        <v>#REF!</v>
      </c>
      <c r="E16" s="47" t="e">
        <f>COUNTIFS(Form!$E:$E,"&gt;="&amp;$C$2,Form!$E:$E,"&lt;="&amp;$E$2,Form!$L:$L,"&gt;=1",Form!$L:$L,"&lt;5",Form!$M:$M,E$10,Form!#REF!,Report!$B16)</f>
        <v>#REF!</v>
      </c>
      <c r="F16" s="47" t="e">
        <f>COUNTIFS(Form!$E:$E,"&gt;="&amp;$C$2,Form!$E:$E,"&lt;="&amp;$E$2,Form!$L:$L,"&gt;=1",Form!$L:$L,"&lt;5",Form!$M:$M,F$10,Form!#REF!,Report!$B16)</f>
        <v>#REF!</v>
      </c>
      <c r="G16" s="47" t="e">
        <f>COUNTIFS(Form!$E:$E,"&gt;="&amp;$C$2,Form!$E:$E,"&lt;="&amp;$E$2,Form!$L:$L,"&gt;=5",Form!$L:$L,"&lt;15",Form!$M:$M,G$10,Form!#REF!,Report!$B16)</f>
        <v>#REF!</v>
      </c>
      <c r="H16" s="47" t="e">
        <f>COUNTIFS(Form!$E:$E,"&gt;="&amp;$C$2,Form!$E:$E,"&lt;="&amp;$E$2,Form!$L:$L,"&gt;=5",Form!$L:$L,"&lt;15",Form!$M:$M,H$10,Form!#REF!,Report!$B16)</f>
        <v>#REF!</v>
      </c>
      <c r="I16" s="47" t="e">
        <f>COUNTIFS(Form!$E:$E,"&gt;="&amp;$C$2,Form!$E:$E,"&lt;="&amp;$E$2,Form!$L:$L,"&gt;=15",Form!$M:$M,I$10,Form!#REF!,Report!$B16)</f>
        <v>#REF!</v>
      </c>
      <c r="J16" s="47" t="e">
        <f>COUNTIFS(Form!$E:$E,"&gt;="&amp;$C$2,Form!$E:$E,"&lt;="&amp;$E$2,Form!$L:$L,"&gt;=15",Form!$M:$M,J$10,Form!#REF!,Report!$B16)</f>
        <v>#REF!</v>
      </c>
      <c r="K16" s="48" t="e">
        <f t="shared" si="0"/>
        <v>#REF!</v>
      </c>
      <c r="L16" s="48" t="e">
        <f t="shared" si="1"/>
        <v>#REF!</v>
      </c>
      <c r="M16" s="48" t="e">
        <f t="shared" si="2"/>
        <v>#REF!</v>
      </c>
      <c r="N16" s="47" t="e">
        <f>COUNTIFS(Form!$E:$E,"&gt;="&amp;$C$2,Form!$E:$E,"&lt;="&amp;$E$2,Form!#REF!,N$9,Form!#REF!,Report!$B16)</f>
        <v>#REF!</v>
      </c>
      <c r="O16" s="47" t="e">
        <f>COUNTIFS(Form!$E:$E,"&gt;="&amp;$C$2,Form!$E:$E,"&lt;="&amp;$E$2,Form!#REF!,O$9,Form!#REF!,Report!$B16)</f>
        <v>#REF!</v>
      </c>
      <c r="P16" s="47" t="e">
        <f>COUNTIFS(Form!$E:$E,"&gt;="&amp;$C$2,Form!$E:$E,"&lt;="&amp;$E$2,Form!#REF!,P$9,Form!#REF!,Report!$B16)</f>
        <v>#REF!</v>
      </c>
      <c r="Q16" s="47" t="e">
        <f>COUNTIFS(Form!$E:$E,"&gt;="&amp;$C$2,Form!$E:$E,"&lt;="&amp;$E$2,Form!#REF!,Q$9,Form!#REF!,Report!$B16)</f>
        <v>#REF!</v>
      </c>
      <c r="R16" s="47" t="e">
        <f>COUNTIFS(Form!$E:$E,"&gt;="&amp;$C$2,Form!$E:$E,"&lt;="&amp;$E$2,Form!#REF!,R$9,Form!#REF!,Report!$B16)</f>
        <v>#REF!</v>
      </c>
      <c r="S16" s="47" t="e">
        <f>COUNTIFS(Form!$E:$E,"&gt;="&amp;$C$2,Form!$E:$E,"&lt;="&amp;$E$2,Form!#REF!,S$9,Form!#REF!,Report!$B16)</f>
        <v>#REF!</v>
      </c>
      <c r="T16" s="47" t="e">
        <f>COUNTIFS(Form!$E:$E,"&gt;="&amp;$C$2,Form!$E:$E,"&lt;="&amp;$E$2,Form!#REF!,T$9,Form!#REF!,Report!$B16)</f>
        <v>#REF!</v>
      </c>
      <c r="U16" s="48" t="e">
        <f t="shared" si="3"/>
        <v>#REF!</v>
      </c>
    </row>
    <row r="17" spans="1:21" s="14" customFormat="1" hidden="1" x14ac:dyDescent="0.25">
      <c r="A17" s="45">
        <v>7</v>
      </c>
      <c r="B17" s="46" t="str">
        <f>master!J8</f>
        <v>Enteric Fever</v>
      </c>
      <c r="C17" s="47" t="e">
        <f>COUNTIFS(Form!$E:$E,"&gt;="&amp;$C$2,Form!$E:$E,"&lt;="&amp;$E$2,Form!$L:$L,"&lt;1",Form!$M:$M,C$10,Form!#REF!,Report!$B17)</f>
        <v>#REF!</v>
      </c>
      <c r="D17" s="47" t="e">
        <f>COUNTIFS(Form!$E:$E,"&gt;="&amp;$C$2,Form!$E:$E,"&lt;="&amp;$E$2,Form!$L:$L,"&lt;1",Form!$M:$M,D$10,Form!#REF!,Report!$B17)</f>
        <v>#REF!</v>
      </c>
      <c r="E17" s="47" t="e">
        <f>COUNTIFS(Form!$E:$E,"&gt;="&amp;$C$2,Form!$E:$E,"&lt;="&amp;$E$2,Form!$L:$L,"&gt;=1",Form!$L:$L,"&lt;5",Form!$M:$M,E$10,Form!#REF!,Report!$B17)</f>
        <v>#REF!</v>
      </c>
      <c r="F17" s="47" t="e">
        <f>COUNTIFS(Form!$E:$E,"&gt;="&amp;$C$2,Form!$E:$E,"&lt;="&amp;$E$2,Form!$L:$L,"&gt;=1",Form!$L:$L,"&lt;5",Form!$M:$M,F$10,Form!#REF!,Report!$B17)</f>
        <v>#REF!</v>
      </c>
      <c r="G17" s="47" t="e">
        <f>COUNTIFS(Form!$E:$E,"&gt;="&amp;$C$2,Form!$E:$E,"&lt;="&amp;$E$2,Form!$L:$L,"&gt;=5",Form!$L:$L,"&lt;15",Form!$M:$M,G$10,Form!#REF!,Report!$B17)</f>
        <v>#REF!</v>
      </c>
      <c r="H17" s="47" t="e">
        <f>COUNTIFS(Form!$E:$E,"&gt;="&amp;$C$2,Form!$E:$E,"&lt;="&amp;$E$2,Form!$L:$L,"&gt;=5",Form!$L:$L,"&lt;15",Form!$M:$M,H$10,Form!#REF!,Report!$B17)</f>
        <v>#REF!</v>
      </c>
      <c r="I17" s="47" t="e">
        <f>COUNTIFS(Form!$E:$E,"&gt;="&amp;$C$2,Form!$E:$E,"&lt;="&amp;$E$2,Form!$L:$L,"&gt;=15",Form!$M:$M,I$10,Form!#REF!,Report!$B17)</f>
        <v>#REF!</v>
      </c>
      <c r="J17" s="47" t="e">
        <f>COUNTIFS(Form!$E:$E,"&gt;="&amp;$C$2,Form!$E:$E,"&lt;="&amp;$E$2,Form!$L:$L,"&gt;=15",Form!$M:$M,J$10,Form!#REF!,Report!$B17)</f>
        <v>#REF!</v>
      </c>
      <c r="K17" s="48" t="e">
        <f t="shared" si="0"/>
        <v>#REF!</v>
      </c>
      <c r="L17" s="48" t="e">
        <f t="shared" si="1"/>
        <v>#REF!</v>
      </c>
      <c r="M17" s="48" t="e">
        <f t="shared" si="2"/>
        <v>#REF!</v>
      </c>
      <c r="N17" s="47" t="e">
        <f>COUNTIFS(Form!$E:$E,"&gt;="&amp;$C$2,Form!$E:$E,"&lt;="&amp;$E$2,Form!#REF!,N$9,Form!#REF!,Report!$B17)</f>
        <v>#REF!</v>
      </c>
      <c r="O17" s="47" t="e">
        <f>COUNTIFS(Form!$E:$E,"&gt;="&amp;$C$2,Form!$E:$E,"&lt;="&amp;$E$2,Form!#REF!,O$9,Form!#REF!,Report!$B17)</f>
        <v>#REF!</v>
      </c>
      <c r="P17" s="47" t="e">
        <f>COUNTIFS(Form!$E:$E,"&gt;="&amp;$C$2,Form!$E:$E,"&lt;="&amp;$E$2,Form!#REF!,P$9,Form!#REF!,Report!$B17)</f>
        <v>#REF!</v>
      </c>
      <c r="Q17" s="47" t="e">
        <f>COUNTIFS(Form!$E:$E,"&gt;="&amp;$C$2,Form!$E:$E,"&lt;="&amp;$E$2,Form!#REF!,Q$9,Form!#REF!,Report!$B17)</f>
        <v>#REF!</v>
      </c>
      <c r="R17" s="47" t="e">
        <f>COUNTIFS(Form!$E:$E,"&gt;="&amp;$C$2,Form!$E:$E,"&lt;="&amp;$E$2,Form!#REF!,R$9,Form!#REF!,Report!$B17)</f>
        <v>#REF!</v>
      </c>
      <c r="S17" s="47" t="e">
        <f>COUNTIFS(Form!$E:$E,"&gt;="&amp;$C$2,Form!$E:$E,"&lt;="&amp;$E$2,Form!#REF!,S$9,Form!#REF!,Report!$B17)</f>
        <v>#REF!</v>
      </c>
      <c r="T17" s="47" t="e">
        <f>COUNTIFS(Form!$E:$E,"&gt;="&amp;$C$2,Form!$E:$E,"&lt;="&amp;$E$2,Form!#REF!,T$9,Form!#REF!,Report!$B17)</f>
        <v>#REF!</v>
      </c>
      <c r="U17" s="48" t="e">
        <f t="shared" si="3"/>
        <v>#REF!</v>
      </c>
    </row>
    <row r="18" spans="1:21" s="4" customFormat="1" ht="15" hidden="1" x14ac:dyDescent="0.25">
      <c r="A18" s="45">
        <v>8</v>
      </c>
      <c r="B18" s="49" t="str">
        <f>master!J9</f>
        <v>Hepatitis- Acute Jaundice</v>
      </c>
      <c r="C18" s="47" t="e">
        <f>COUNTIFS(Form!$E:$E,"&gt;="&amp;$C$2,Form!$E:$E,"&lt;="&amp;$E$2,Form!$L:$L,"&lt;1",Form!$M:$M,C$10,Form!#REF!,Report!$B18)</f>
        <v>#REF!</v>
      </c>
      <c r="D18" s="47" t="e">
        <f>COUNTIFS(Form!$E:$E,"&gt;="&amp;$C$2,Form!$E:$E,"&lt;="&amp;$E$2,Form!$L:$L,"&lt;1",Form!$M:$M,D$10,Form!#REF!,Report!$B18)</f>
        <v>#REF!</v>
      </c>
      <c r="E18" s="47" t="e">
        <f>COUNTIFS(Form!$E:$E,"&gt;="&amp;$C$2,Form!$E:$E,"&lt;="&amp;$E$2,Form!$L:$L,"&gt;=1",Form!$L:$L,"&lt;5",Form!$M:$M,E$10,Form!#REF!,Report!$B18)</f>
        <v>#REF!</v>
      </c>
      <c r="F18" s="47" t="e">
        <f>COUNTIFS(Form!$E:$E,"&gt;="&amp;$C$2,Form!$E:$E,"&lt;="&amp;$E$2,Form!$L:$L,"&gt;=1",Form!$L:$L,"&lt;5",Form!$M:$M,F$10,Form!#REF!,Report!$B18)</f>
        <v>#REF!</v>
      </c>
      <c r="G18" s="47" t="e">
        <f>COUNTIFS(Form!$E:$E,"&gt;="&amp;$C$2,Form!$E:$E,"&lt;="&amp;$E$2,Form!$L:$L,"&gt;=5",Form!$L:$L,"&lt;15",Form!$M:$M,G$10,Form!#REF!,Report!$B18)</f>
        <v>#REF!</v>
      </c>
      <c r="H18" s="47" t="e">
        <f>COUNTIFS(Form!$E:$E,"&gt;="&amp;$C$2,Form!$E:$E,"&lt;="&amp;$E$2,Form!$L:$L,"&gt;=5",Form!$L:$L,"&lt;15",Form!$M:$M,H$10,Form!#REF!,Report!$B18)</f>
        <v>#REF!</v>
      </c>
      <c r="I18" s="47" t="e">
        <f>COUNTIFS(Form!$E:$E,"&gt;="&amp;$C$2,Form!$E:$E,"&lt;="&amp;$E$2,Form!$L:$L,"&gt;=15",Form!$M:$M,I$10,Form!#REF!,Report!$B18)</f>
        <v>#REF!</v>
      </c>
      <c r="J18" s="47" t="e">
        <f>COUNTIFS(Form!$E:$E,"&gt;="&amp;$C$2,Form!$E:$E,"&lt;="&amp;$E$2,Form!$L:$L,"&gt;=15",Form!$M:$M,J$10,Form!#REF!,Report!$B18)</f>
        <v>#REF!</v>
      </c>
      <c r="K18" s="48" t="e">
        <f t="shared" si="0"/>
        <v>#REF!</v>
      </c>
      <c r="L18" s="48" t="e">
        <f t="shared" si="1"/>
        <v>#REF!</v>
      </c>
      <c r="M18" s="48" t="e">
        <f t="shared" si="2"/>
        <v>#REF!</v>
      </c>
      <c r="N18" s="47" t="e">
        <f>COUNTIFS(Form!$E:$E,"&gt;="&amp;$C$2,Form!$E:$E,"&lt;="&amp;$E$2,Form!#REF!,N$9,Form!#REF!,Report!$B18)</f>
        <v>#REF!</v>
      </c>
      <c r="O18" s="47" t="e">
        <f>COUNTIFS(Form!$E:$E,"&gt;="&amp;$C$2,Form!$E:$E,"&lt;="&amp;$E$2,Form!#REF!,O$9,Form!#REF!,Report!$B18)</f>
        <v>#REF!</v>
      </c>
      <c r="P18" s="47" t="e">
        <f>COUNTIFS(Form!$E:$E,"&gt;="&amp;$C$2,Form!$E:$E,"&lt;="&amp;$E$2,Form!#REF!,P$9,Form!#REF!,Report!$B18)</f>
        <v>#REF!</v>
      </c>
      <c r="Q18" s="47" t="e">
        <f>COUNTIFS(Form!$E:$E,"&gt;="&amp;$C$2,Form!$E:$E,"&lt;="&amp;$E$2,Form!#REF!,Q$9,Form!#REF!,Report!$B18)</f>
        <v>#REF!</v>
      </c>
      <c r="R18" s="47" t="e">
        <f>COUNTIFS(Form!$E:$E,"&gt;="&amp;$C$2,Form!$E:$E,"&lt;="&amp;$E$2,Form!#REF!,R$9,Form!#REF!,Report!$B18)</f>
        <v>#REF!</v>
      </c>
      <c r="S18" s="47" t="e">
        <f>COUNTIFS(Form!$E:$E,"&gt;="&amp;$C$2,Form!$E:$E,"&lt;="&amp;$E$2,Form!#REF!,S$9,Form!#REF!,Report!$B18)</f>
        <v>#REF!</v>
      </c>
      <c r="T18" s="47" t="e">
        <f>COUNTIFS(Form!$E:$E,"&gt;="&amp;$C$2,Form!$E:$E,"&lt;="&amp;$E$2,Form!#REF!,T$9,Form!#REF!,Report!$B18)</f>
        <v>#REF!</v>
      </c>
      <c r="U18" s="48" t="e">
        <f t="shared" si="3"/>
        <v>#REF!</v>
      </c>
    </row>
    <row r="19" spans="1:21" s="4" customFormat="1" ht="15" hidden="1" x14ac:dyDescent="0.25">
      <c r="A19" s="45">
        <v>9</v>
      </c>
      <c r="B19" s="49" t="str">
        <f>master!J10</f>
        <v>Influenza like Illness</v>
      </c>
      <c r="C19" s="47" t="e">
        <f>COUNTIFS(Form!$E:$E,"&gt;="&amp;$C$2,Form!$E:$E,"&lt;="&amp;$E$2,Form!$L:$L,"&lt;1",Form!$M:$M,C$10,Form!#REF!,Report!$B19)</f>
        <v>#REF!</v>
      </c>
      <c r="D19" s="47" t="e">
        <f>COUNTIFS(Form!$E:$E,"&gt;="&amp;$C$2,Form!$E:$E,"&lt;="&amp;$E$2,Form!$L:$L,"&lt;1",Form!$M:$M,D$10,Form!#REF!,Report!$B19)</f>
        <v>#REF!</v>
      </c>
      <c r="E19" s="47" t="e">
        <f>COUNTIFS(Form!$E:$E,"&gt;="&amp;$C$2,Form!$E:$E,"&lt;="&amp;$E$2,Form!$L:$L,"&gt;=1",Form!$L:$L,"&lt;5",Form!$M:$M,E$10,Form!#REF!,Report!$B19)</f>
        <v>#REF!</v>
      </c>
      <c r="F19" s="47" t="e">
        <f>COUNTIFS(Form!$E:$E,"&gt;="&amp;$C$2,Form!$E:$E,"&lt;="&amp;$E$2,Form!$L:$L,"&gt;=1",Form!$L:$L,"&lt;5",Form!$M:$M,F$10,Form!#REF!,Report!$B19)</f>
        <v>#REF!</v>
      </c>
      <c r="G19" s="47" t="e">
        <f>COUNTIFS(Form!$E:$E,"&gt;="&amp;$C$2,Form!$E:$E,"&lt;="&amp;$E$2,Form!$L:$L,"&gt;=5",Form!$L:$L,"&lt;15",Form!$M:$M,G$10,Form!#REF!,Report!$B19)</f>
        <v>#REF!</v>
      </c>
      <c r="H19" s="47" t="e">
        <f>COUNTIFS(Form!$E:$E,"&gt;="&amp;$C$2,Form!$E:$E,"&lt;="&amp;$E$2,Form!$L:$L,"&gt;=5",Form!$L:$L,"&lt;15",Form!$M:$M,H$10,Form!#REF!,Report!$B19)</f>
        <v>#REF!</v>
      </c>
      <c r="I19" s="47" t="e">
        <f>COUNTIFS(Form!$E:$E,"&gt;="&amp;$C$2,Form!$E:$E,"&lt;="&amp;$E$2,Form!$L:$L,"&gt;=15",Form!$M:$M,I$10,Form!#REF!,Report!$B19)</f>
        <v>#REF!</v>
      </c>
      <c r="J19" s="47" t="e">
        <f>COUNTIFS(Form!$E:$E,"&gt;="&amp;$C$2,Form!$E:$E,"&lt;="&amp;$E$2,Form!$L:$L,"&gt;=15",Form!$M:$M,J$10,Form!#REF!,Report!$B19)</f>
        <v>#REF!</v>
      </c>
      <c r="K19" s="48" t="e">
        <f t="shared" si="0"/>
        <v>#REF!</v>
      </c>
      <c r="L19" s="48" t="e">
        <f t="shared" si="1"/>
        <v>#REF!</v>
      </c>
      <c r="M19" s="48" t="e">
        <f t="shared" si="2"/>
        <v>#REF!</v>
      </c>
      <c r="N19" s="47" t="e">
        <f>COUNTIFS(Form!$E:$E,"&gt;="&amp;$C$2,Form!$E:$E,"&lt;="&amp;$E$2,Form!#REF!,N$9,Form!#REF!,Report!$B19)</f>
        <v>#REF!</v>
      </c>
      <c r="O19" s="47" t="e">
        <f>COUNTIFS(Form!$E:$E,"&gt;="&amp;$C$2,Form!$E:$E,"&lt;="&amp;$E$2,Form!#REF!,O$9,Form!#REF!,Report!$B19)</f>
        <v>#REF!</v>
      </c>
      <c r="P19" s="47" t="e">
        <f>COUNTIFS(Form!$E:$E,"&gt;="&amp;$C$2,Form!$E:$E,"&lt;="&amp;$E$2,Form!#REF!,P$9,Form!#REF!,Report!$B19)</f>
        <v>#REF!</v>
      </c>
      <c r="Q19" s="47" t="e">
        <f>COUNTIFS(Form!$E:$E,"&gt;="&amp;$C$2,Form!$E:$E,"&lt;="&amp;$E$2,Form!#REF!,Q$9,Form!#REF!,Report!$B19)</f>
        <v>#REF!</v>
      </c>
      <c r="R19" s="47" t="e">
        <f>COUNTIFS(Form!$E:$E,"&gt;="&amp;$C$2,Form!$E:$E,"&lt;="&amp;$E$2,Form!#REF!,R$9,Form!#REF!,Report!$B19)</f>
        <v>#REF!</v>
      </c>
      <c r="S19" s="47" t="e">
        <f>COUNTIFS(Form!$E:$E,"&gt;="&amp;$C$2,Form!$E:$E,"&lt;="&amp;$E$2,Form!#REF!,S$9,Form!#REF!,Report!$B19)</f>
        <v>#REF!</v>
      </c>
      <c r="T19" s="47" t="e">
        <f>COUNTIFS(Form!$E:$E,"&gt;="&amp;$C$2,Form!$E:$E,"&lt;="&amp;$E$2,Form!#REF!,T$9,Form!#REF!,Report!$B19)</f>
        <v>#REF!</v>
      </c>
      <c r="U19" s="48" t="e">
        <f t="shared" si="3"/>
        <v>#REF!</v>
      </c>
    </row>
    <row r="20" spans="1:21" s="4" customFormat="1" ht="15" hidden="1" x14ac:dyDescent="0.25">
      <c r="A20" s="45">
        <v>10</v>
      </c>
      <c r="B20" s="49" t="str">
        <f>master!J11</f>
        <v>Kala azar</v>
      </c>
      <c r="C20" s="47" t="e">
        <f>COUNTIFS(Form!$E:$E,"&gt;="&amp;$C$2,Form!$E:$E,"&lt;="&amp;$E$2,Form!$L:$L,"&lt;1",Form!$M:$M,C$10,Form!#REF!,Report!$B20)</f>
        <v>#REF!</v>
      </c>
      <c r="D20" s="47" t="e">
        <f>COUNTIFS(Form!$E:$E,"&gt;="&amp;$C$2,Form!$E:$E,"&lt;="&amp;$E$2,Form!$L:$L,"&lt;1",Form!$M:$M,D$10,Form!#REF!,Report!$B20)</f>
        <v>#REF!</v>
      </c>
      <c r="E20" s="47" t="e">
        <f>COUNTIFS(Form!$E:$E,"&gt;="&amp;$C$2,Form!$E:$E,"&lt;="&amp;$E$2,Form!$L:$L,"&gt;=1",Form!$L:$L,"&lt;5",Form!$M:$M,E$10,Form!#REF!,Report!$B20)</f>
        <v>#REF!</v>
      </c>
      <c r="F20" s="47" t="e">
        <f>COUNTIFS(Form!$E:$E,"&gt;="&amp;$C$2,Form!$E:$E,"&lt;="&amp;$E$2,Form!$L:$L,"&gt;=1",Form!$L:$L,"&lt;5",Form!$M:$M,F$10,Form!#REF!,Report!$B20)</f>
        <v>#REF!</v>
      </c>
      <c r="G20" s="47" t="e">
        <f>COUNTIFS(Form!$E:$E,"&gt;="&amp;$C$2,Form!$E:$E,"&lt;="&amp;$E$2,Form!$L:$L,"&gt;=5",Form!$L:$L,"&lt;15",Form!$M:$M,G$10,Form!#REF!,Report!$B20)</f>
        <v>#REF!</v>
      </c>
      <c r="H20" s="47" t="e">
        <f>COUNTIFS(Form!$E:$E,"&gt;="&amp;$C$2,Form!$E:$E,"&lt;="&amp;$E$2,Form!$L:$L,"&gt;=5",Form!$L:$L,"&lt;15",Form!$M:$M,H$10,Form!#REF!,Report!$B20)</f>
        <v>#REF!</v>
      </c>
      <c r="I20" s="47" t="e">
        <f>COUNTIFS(Form!$E:$E,"&gt;="&amp;$C$2,Form!$E:$E,"&lt;="&amp;$E$2,Form!$L:$L,"&gt;=15",Form!$M:$M,I$10,Form!#REF!,Report!$B20)</f>
        <v>#REF!</v>
      </c>
      <c r="J20" s="47" t="e">
        <f>COUNTIFS(Form!$E:$E,"&gt;="&amp;$C$2,Form!$E:$E,"&lt;="&amp;$E$2,Form!$L:$L,"&gt;=15",Form!$M:$M,J$10,Form!#REF!,Report!$B20)</f>
        <v>#REF!</v>
      </c>
      <c r="K20" s="48" t="e">
        <f t="shared" si="0"/>
        <v>#REF!</v>
      </c>
      <c r="L20" s="48" t="e">
        <f t="shared" si="1"/>
        <v>#REF!</v>
      </c>
      <c r="M20" s="48" t="e">
        <f t="shared" si="2"/>
        <v>#REF!</v>
      </c>
      <c r="N20" s="47" t="e">
        <f>COUNTIFS(Form!$E:$E,"&gt;="&amp;$C$2,Form!$E:$E,"&lt;="&amp;$E$2,Form!#REF!,N$9,Form!#REF!,Report!$B20)</f>
        <v>#REF!</v>
      </c>
      <c r="O20" s="47" t="e">
        <f>COUNTIFS(Form!$E:$E,"&gt;="&amp;$C$2,Form!$E:$E,"&lt;="&amp;$E$2,Form!#REF!,O$9,Form!#REF!,Report!$B20)</f>
        <v>#REF!</v>
      </c>
      <c r="P20" s="47" t="e">
        <f>COUNTIFS(Form!$E:$E,"&gt;="&amp;$C$2,Form!$E:$E,"&lt;="&amp;$E$2,Form!#REF!,P$9,Form!#REF!,Report!$B20)</f>
        <v>#REF!</v>
      </c>
      <c r="Q20" s="47" t="e">
        <f>COUNTIFS(Form!$E:$E,"&gt;="&amp;$C$2,Form!$E:$E,"&lt;="&amp;$E$2,Form!#REF!,Q$9,Form!#REF!,Report!$B20)</f>
        <v>#REF!</v>
      </c>
      <c r="R20" s="47" t="e">
        <f>COUNTIFS(Form!$E:$E,"&gt;="&amp;$C$2,Form!$E:$E,"&lt;="&amp;$E$2,Form!#REF!,R$9,Form!#REF!,Report!$B20)</f>
        <v>#REF!</v>
      </c>
      <c r="S20" s="47" t="e">
        <f>COUNTIFS(Form!$E:$E,"&gt;="&amp;$C$2,Form!$E:$E,"&lt;="&amp;$E$2,Form!#REF!,S$9,Form!#REF!,Report!$B20)</f>
        <v>#REF!</v>
      </c>
      <c r="T20" s="47" t="e">
        <f>COUNTIFS(Form!$E:$E,"&gt;="&amp;$C$2,Form!$E:$E,"&lt;="&amp;$E$2,Form!#REF!,T$9,Form!#REF!,Report!$B20)</f>
        <v>#REF!</v>
      </c>
      <c r="U20" s="48" t="e">
        <f t="shared" si="3"/>
        <v>#REF!</v>
      </c>
    </row>
    <row r="21" spans="1:21" s="4" customFormat="1" ht="15" hidden="1" x14ac:dyDescent="0.25">
      <c r="A21" s="45">
        <v>11</v>
      </c>
      <c r="B21" s="49" t="str">
        <f>master!J12</f>
        <v>Malaria Falciparum</v>
      </c>
      <c r="C21" s="47" t="e">
        <f>COUNTIFS(Form!$E:$E,"&gt;="&amp;$C$2,Form!$E:$E,"&lt;="&amp;$E$2,Form!$L:$L,"&lt;1",Form!$M:$M,C$10,Form!#REF!,Report!$B21)</f>
        <v>#REF!</v>
      </c>
      <c r="D21" s="47" t="e">
        <f>COUNTIFS(Form!$E:$E,"&gt;="&amp;$C$2,Form!$E:$E,"&lt;="&amp;$E$2,Form!$L:$L,"&lt;1",Form!$M:$M,D$10,Form!#REF!,Report!$B21)</f>
        <v>#REF!</v>
      </c>
      <c r="E21" s="47" t="e">
        <f>COUNTIFS(Form!$E:$E,"&gt;="&amp;$C$2,Form!$E:$E,"&lt;="&amp;$E$2,Form!$L:$L,"&gt;=1",Form!$L:$L,"&lt;5",Form!$M:$M,E$10,Form!#REF!,Report!$B21)</f>
        <v>#REF!</v>
      </c>
      <c r="F21" s="47" t="e">
        <f>COUNTIFS(Form!$E:$E,"&gt;="&amp;$C$2,Form!$E:$E,"&lt;="&amp;$E$2,Form!$L:$L,"&gt;=1",Form!$L:$L,"&lt;5",Form!$M:$M,F$10,Form!#REF!,Report!$B21)</f>
        <v>#REF!</v>
      </c>
      <c r="G21" s="47" t="e">
        <f>COUNTIFS(Form!$E:$E,"&gt;="&amp;$C$2,Form!$E:$E,"&lt;="&amp;$E$2,Form!$L:$L,"&gt;=5",Form!$L:$L,"&lt;15",Form!$M:$M,G$10,Form!#REF!,Report!$B21)</f>
        <v>#REF!</v>
      </c>
      <c r="H21" s="47" t="e">
        <f>COUNTIFS(Form!$E:$E,"&gt;="&amp;$C$2,Form!$E:$E,"&lt;="&amp;$E$2,Form!$L:$L,"&gt;=5",Form!$L:$L,"&lt;15",Form!$M:$M,H$10,Form!#REF!,Report!$B21)</f>
        <v>#REF!</v>
      </c>
      <c r="I21" s="47" t="e">
        <f>COUNTIFS(Form!$E:$E,"&gt;="&amp;$C$2,Form!$E:$E,"&lt;="&amp;$E$2,Form!$L:$L,"&gt;=15",Form!$M:$M,I$10,Form!#REF!,Report!$B21)</f>
        <v>#REF!</v>
      </c>
      <c r="J21" s="47" t="e">
        <f>COUNTIFS(Form!$E:$E,"&gt;="&amp;$C$2,Form!$E:$E,"&lt;="&amp;$E$2,Form!$L:$L,"&gt;=15",Form!$M:$M,J$10,Form!#REF!,Report!$B21)</f>
        <v>#REF!</v>
      </c>
      <c r="K21" s="48" t="e">
        <f t="shared" si="0"/>
        <v>#REF!</v>
      </c>
      <c r="L21" s="48" t="e">
        <f t="shared" si="1"/>
        <v>#REF!</v>
      </c>
      <c r="M21" s="48" t="e">
        <f t="shared" si="2"/>
        <v>#REF!</v>
      </c>
      <c r="N21" s="47" t="e">
        <f>COUNTIFS(Form!$E:$E,"&gt;="&amp;$C$2,Form!$E:$E,"&lt;="&amp;$E$2,Form!#REF!,N$9,Form!#REF!,Report!$B21)</f>
        <v>#REF!</v>
      </c>
      <c r="O21" s="47" t="e">
        <f>COUNTIFS(Form!$E:$E,"&gt;="&amp;$C$2,Form!$E:$E,"&lt;="&amp;$E$2,Form!#REF!,O$9,Form!#REF!,Report!$B21)</f>
        <v>#REF!</v>
      </c>
      <c r="P21" s="47" t="e">
        <f>COUNTIFS(Form!$E:$E,"&gt;="&amp;$C$2,Form!$E:$E,"&lt;="&amp;$E$2,Form!#REF!,P$9,Form!#REF!,Report!$B21)</f>
        <v>#REF!</v>
      </c>
      <c r="Q21" s="47" t="e">
        <f>COUNTIFS(Form!$E:$E,"&gt;="&amp;$C$2,Form!$E:$E,"&lt;="&amp;$E$2,Form!#REF!,Q$9,Form!#REF!,Report!$B21)</f>
        <v>#REF!</v>
      </c>
      <c r="R21" s="47" t="e">
        <f>COUNTIFS(Form!$E:$E,"&gt;="&amp;$C$2,Form!$E:$E,"&lt;="&amp;$E$2,Form!#REF!,R$9,Form!#REF!,Report!$B21)</f>
        <v>#REF!</v>
      </c>
      <c r="S21" s="47" t="e">
        <f>COUNTIFS(Form!$E:$E,"&gt;="&amp;$C$2,Form!$E:$E,"&lt;="&amp;$E$2,Form!#REF!,S$9,Form!#REF!,Report!$B21)</f>
        <v>#REF!</v>
      </c>
      <c r="T21" s="47" t="e">
        <f>COUNTIFS(Form!$E:$E,"&gt;="&amp;$C$2,Form!$E:$E,"&lt;="&amp;$E$2,Form!#REF!,T$9,Form!#REF!,Report!$B21)</f>
        <v>#REF!</v>
      </c>
      <c r="U21" s="48" t="e">
        <f t="shared" si="3"/>
        <v>#REF!</v>
      </c>
    </row>
    <row r="22" spans="1:21" s="4" customFormat="1" ht="15" hidden="1" x14ac:dyDescent="0.25">
      <c r="A22" s="45">
        <v>12</v>
      </c>
      <c r="B22" s="49" t="str">
        <f>master!J13</f>
        <v>Malaria Vivax</v>
      </c>
      <c r="C22" s="47" t="e">
        <f>COUNTIFS(Form!$E:$E,"&gt;="&amp;$C$2,Form!$E:$E,"&lt;="&amp;$E$2,Form!$L:$L,"&lt;1",Form!$M:$M,C$10,Form!#REF!,Report!$B22)</f>
        <v>#REF!</v>
      </c>
      <c r="D22" s="47" t="e">
        <f>COUNTIFS(Form!$E:$E,"&gt;="&amp;$C$2,Form!$E:$E,"&lt;="&amp;$E$2,Form!$L:$L,"&lt;1",Form!$M:$M,D$10,Form!#REF!,Report!$B22)</f>
        <v>#REF!</v>
      </c>
      <c r="E22" s="47" t="e">
        <f>COUNTIFS(Form!$E:$E,"&gt;="&amp;$C$2,Form!$E:$E,"&lt;="&amp;$E$2,Form!$L:$L,"&gt;=1",Form!$L:$L,"&lt;5",Form!$M:$M,E$10,Form!#REF!,Report!$B22)</f>
        <v>#REF!</v>
      </c>
      <c r="F22" s="47" t="e">
        <f>COUNTIFS(Form!$E:$E,"&gt;="&amp;$C$2,Form!$E:$E,"&lt;="&amp;$E$2,Form!$L:$L,"&gt;=1",Form!$L:$L,"&lt;5",Form!$M:$M,F$10,Form!#REF!,Report!$B22)</f>
        <v>#REF!</v>
      </c>
      <c r="G22" s="47" t="e">
        <f>COUNTIFS(Form!$E:$E,"&gt;="&amp;$C$2,Form!$E:$E,"&lt;="&amp;$E$2,Form!$L:$L,"&gt;=5",Form!$L:$L,"&lt;15",Form!$M:$M,G$10,Form!#REF!,Report!$B22)</f>
        <v>#REF!</v>
      </c>
      <c r="H22" s="47" t="e">
        <f>COUNTIFS(Form!$E:$E,"&gt;="&amp;$C$2,Form!$E:$E,"&lt;="&amp;$E$2,Form!$L:$L,"&gt;=5",Form!$L:$L,"&lt;15",Form!$M:$M,H$10,Form!#REF!,Report!$B22)</f>
        <v>#REF!</v>
      </c>
      <c r="I22" s="47" t="e">
        <f>COUNTIFS(Form!$E:$E,"&gt;="&amp;$C$2,Form!$E:$E,"&lt;="&amp;$E$2,Form!$L:$L,"&gt;=15",Form!$M:$M,I$10,Form!#REF!,Report!$B22)</f>
        <v>#REF!</v>
      </c>
      <c r="J22" s="47" t="e">
        <f>COUNTIFS(Form!$E:$E,"&gt;="&amp;$C$2,Form!$E:$E,"&lt;="&amp;$E$2,Form!$L:$L,"&gt;=15",Form!$M:$M,J$10,Form!#REF!,Report!$B22)</f>
        <v>#REF!</v>
      </c>
      <c r="K22" s="48" t="e">
        <f t="shared" si="0"/>
        <v>#REF!</v>
      </c>
      <c r="L22" s="48" t="e">
        <f t="shared" si="1"/>
        <v>#REF!</v>
      </c>
      <c r="M22" s="48" t="e">
        <f t="shared" si="2"/>
        <v>#REF!</v>
      </c>
      <c r="N22" s="47" t="e">
        <f>COUNTIFS(Form!$E:$E,"&gt;="&amp;$C$2,Form!$E:$E,"&lt;="&amp;$E$2,Form!#REF!,N$9,Form!#REF!,Report!$B22)</f>
        <v>#REF!</v>
      </c>
      <c r="O22" s="47" t="e">
        <f>COUNTIFS(Form!$E:$E,"&gt;="&amp;$C$2,Form!$E:$E,"&lt;="&amp;$E$2,Form!#REF!,O$9,Form!#REF!,Report!$B22)</f>
        <v>#REF!</v>
      </c>
      <c r="P22" s="47" t="e">
        <f>COUNTIFS(Form!$E:$E,"&gt;="&amp;$C$2,Form!$E:$E,"&lt;="&amp;$E$2,Form!#REF!,P$9,Form!#REF!,Report!$B22)</f>
        <v>#REF!</v>
      </c>
      <c r="Q22" s="47" t="e">
        <f>COUNTIFS(Form!$E:$E,"&gt;="&amp;$C$2,Form!$E:$E,"&lt;="&amp;$E$2,Form!#REF!,Q$9,Form!#REF!,Report!$B22)</f>
        <v>#REF!</v>
      </c>
      <c r="R22" s="47" t="e">
        <f>COUNTIFS(Form!$E:$E,"&gt;="&amp;$C$2,Form!$E:$E,"&lt;="&amp;$E$2,Form!#REF!,R$9,Form!#REF!,Report!$B22)</f>
        <v>#REF!</v>
      </c>
      <c r="S22" s="47" t="e">
        <f>COUNTIFS(Form!$E:$E,"&gt;="&amp;$C$2,Form!$E:$E,"&lt;="&amp;$E$2,Form!#REF!,S$9,Form!#REF!,Report!$B22)</f>
        <v>#REF!</v>
      </c>
      <c r="T22" s="47" t="e">
        <f>COUNTIFS(Form!$E:$E,"&gt;="&amp;$C$2,Form!$E:$E,"&lt;="&amp;$E$2,Form!#REF!,T$9,Form!#REF!,Report!$B22)</f>
        <v>#REF!</v>
      </c>
      <c r="U22" s="48" t="e">
        <f t="shared" si="3"/>
        <v>#REF!</v>
      </c>
    </row>
    <row r="23" spans="1:21" s="4" customFormat="1" ht="30" hidden="1" x14ac:dyDescent="0.25">
      <c r="A23" s="45">
        <v>13</v>
      </c>
      <c r="B23" s="49" t="str">
        <f>master!J14</f>
        <v>Maternal and Neonatal Tetanus</v>
      </c>
      <c r="C23" s="47" t="e">
        <f>COUNTIFS(Form!$E:$E,"&gt;="&amp;$C$2,Form!$E:$E,"&lt;="&amp;$E$2,Form!$L:$L,"&lt;1",Form!$M:$M,C$10,Form!#REF!,Report!$B23)</f>
        <v>#REF!</v>
      </c>
      <c r="D23" s="47" t="e">
        <f>COUNTIFS(Form!$E:$E,"&gt;="&amp;$C$2,Form!$E:$E,"&lt;="&amp;$E$2,Form!$L:$L,"&lt;1",Form!$M:$M,D$10,Form!#REF!,Report!$B23)</f>
        <v>#REF!</v>
      </c>
      <c r="E23" s="47" t="e">
        <f>COUNTIFS(Form!$E:$E,"&gt;="&amp;$C$2,Form!$E:$E,"&lt;="&amp;$E$2,Form!$L:$L,"&gt;=1",Form!$L:$L,"&lt;5",Form!$M:$M,E$10,Form!#REF!,Report!$B23)</f>
        <v>#REF!</v>
      </c>
      <c r="F23" s="47" t="e">
        <f>COUNTIFS(Form!$E:$E,"&gt;="&amp;$C$2,Form!$E:$E,"&lt;="&amp;$E$2,Form!$L:$L,"&gt;=1",Form!$L:$L,"&lt;5",Form!$M:$M,F$10,Form!#REF!,Report!$B23)</f>
        <v>#REF!</v>
      </c>
      <c r="G23" s="47" t="e">
        <f>COUNTIFS(Form!$E:$E,"&gt;="&amp;$C$2,Form!$E:$E,"&lt;="&amp;$E$2,Form!$L:$L,"&gt;=5",Form!$L:$L,"&lt;15",Form!$M:$M,G$10,Form!#REF!,Report!$B23)</f>
        <v>#REF!</v>
      </c>
      <c r="H23" s="47" t="e">
        <f>COUNTIFS(Form!$E:$E,"&gt;="&amp;$C$2,Form!$E:$E,"&lt;="&amp;$E$2,Form!$L:$L,"&gt;=5",Form!$L:$L,"&lt;15",Form!$M:$M,H$10,Form!#REF!,Report!$B23)</f>
        <v>#REF!</v>
      </c>
      <c r="I23" s="47" t="e">
        <f>COUNTIFS(Form!$E:$E,"&gt;="&amp;$C$2,Form!$E:$E,"&lt;="&amp;$E$2,Form!$L:$L,"&gt;=15",Form!$M:$M,I$10,Form!#REF!,Report!$B23)</f>
        <v>#REF!</v>
      </c>
      <c r="J23" s="47" t="e">
        <f>COUNTIFS(Form!$E:$E,"&gt;="&amp;$C$2,Form!$E:$E,"&lt;="&amp;$E$2,Form!$L:$L,"&gt;=15",Form!$M:$M,J$10,Form!#REF!,Report!$B23)</f>
        <v>#REF!</v>
      </c>
      <c r="K23" s="48" t="e">
        <f>C23+E23+G23+I23</f>
        <v>#REF!</v>
      </c>
      <c r="L23" s="48" t="e">
        <f>D23+F23+H23+J23</f>
        <v>#REF!</v>
      </c>
      <c r="M23" s="48" t="e">
        <f>K23+L23</f>
        <v>#REF!</v>
      </c>
      <c r="N23" s="47" t="e">
        <f>COUNTIFS(Form!$E:$E,"&gt;="&amp;$C$2,Form!$E:$E,"&lt;="&amp;$E$2,Form!#REF!,N$9,Form!#REF!,Report!$B23)</f>
        <v>#REF!</v>
      </c>
      <c r="O23" s="47" t="e">
        <f>COUNTIFS(Form!$E:$E,"&gt;="&amp;$C$2,Form!$E:$E,"&lt;="&amp;$E$2,Form!#REF!,O$9,Form!#REF!,Report!$B23)</f>
        <v>#REF!</v>
      </c>
      <c r="P23" s="47" t="e">
        <f>COUNTIFS(Form!$E:$E,"&gt;="&amp;$C$2,Form!$E:$E,"&lt;="&amp;$E$2,Form!#REF!,P$9,Form!#REF!,Report!$B23)</f>
        <v>#REF!</v>
      </c>
      <c r="Q23" s="47" t="e">
        <f>COUNTIFS(Form!$E:$E,"&gt;="&amp;$C$2,Form!$E:$E,"&lt;="&amp;$E$2,Form!#REF!,Q$9,Form!#REF!,Report!$B23)</f>
        <v>#REF!</v>
      </c>
      <c r="R23" s="47" t="e">
        <f>COUNTIFS(Form!$E:$E,"&gt;="&amp;$C$2,Form!$E:$E,"&lt;="&amp;$E$2,Form!#REF!,R$9,Form!#REF!,Report!$B23)</f>
        <v>#REF!</v>
      </c>
      <c r="S23" s="47" t="e">
        <f>COUNTIFS(Form!$E:$E,"&gt;="&amp;$C$2,Form!$E:$E,"&lt;="&amp;$E$2,Form!#REF!,S$9,Form!#REF!,Report!$B23)</f>
        <v>#REF!</v>
      </c>
      <c r="T23" s="47" t="e">
        <f>COUNTIFS(Form!$E:$E,"&gt;="&amp;$C$2,Form!$E:$E,"&lt;="&amp;$E$2,Form!#REF!,T$9,Form!#REF!,Report!$B23)</f>
        <v>#REF!</v>
      </c>
      <c r="U23" s="48" t="e">
        <f>SUM(N23:T23)</f>
        <v>#REF!</v>
      </c>
    </row>
    <row r="24" spans="1:21" s="4" customFormat="1" ht="15" hidden="1" x14ac:dyDescent="0.25">
      <c r="A24" s="45">
        <v>14</v>
      </c>
      <c r="B24" s="49" t="str">
        <f>master!J15</f>
        <v>Meningococcal  Meningitis</v>
      </c>
      <c r="C24" s="47" t="e">
        <f>COUNTIFS(Form!$E:$E,"&gt;="&amp;$C$2,Form!$E:$E,"&lt;="&amp;$E$2,Form!$L:$L,"&lt;1",Form!$M:$M,C$10,Form!#REF!,Report!$B24)</f>
        <v>#REF!</v>
      </c>
      <c r="D24" s="47" t="e">
        <f>COUNTIFS(Form!$E:$E,"&gt;="&amp;$C$2,Form!$E:$E,"&lt;="&amp;$E$2,Form!$L:$L,"&lt;1",Form!$M:$M,D$10,Form!#REF!,Report!$B24)</f>
        <v>#REF!</v>
      </c>
      <c r="E24" s="47" t="e">
        <f>COUNTIFS(Form!$E:$E,"&gt;="&amp;$C$2,Form!$E:$E,"&lt;="&amp;$E$2,Form!$L:$L,"&gt;=1",Form!$L:$L,"&lt;5",Form!$M:$M,E$10,Form!#REF!,Report!$B24)</f>
        <v>#REF!</v>
      </c>
      <c r="F24" s="47" t="e">
        <f>COUNTIFS(Form!$E:$E,"&gt;="&amp;$C$2,Form!$E:$E,"&lt;="&amp;$E$2,Form!$L:$L,"&gt;=1",Form!$L:$L,"&lt;5",Form!$M:$M,F$10,Form!#REF!,Report!$B24)</f>
        <v>#REF!</v>
      </c>
      <c r="G24" s="47" t="e">
        <f>COUNTIFS(Form!$E:$E,"&gt;="&amp;$C$2,Form!$E:$E,"&lt;="&amp;$E$2,Form!$L:$L,"&gt;=5",Form!$L:$L,"&lt;15",Form!$M:$M,G$10,Form!#REF!,Report!$B24)</f>
        <v>#REF!</v>
      </c>
      <c r="H24" s="47" t="e">
        <f>COUNTIFS(Form!$E:$E,"&gt;="&amp;$C$2,Form!$E:$E,"&lt;="&amp;$E$2,Form!$L:$L,"&gt;=5",Form!$L:$L,"&lt;15",Form!$M:$M,H$10,Form!#REF!,Report!$B24)</f>
        <v>#REF!</v>
      </c>
      <c r="I24" s="47" t="e">
        <f>COUNTIFS(Form!$E:$E,"&gt;="&amp;$C$2,Form!$E:$E,"&lt;="&amp;$E$2,Form!$L:$L,"&gt;=15",Form!$M:$M,I$10,Form!#REF!,Report!$B24)</f>
        <v>#REF!</v>
      </c>
      <c r="J24" s="47" t="e">
        <f>COUNTIFS(Form!$E:$E,"&gt;="&amp;$C$2,Form!$E:$E,"&lt;="&amp;$E$2,Form!$L:$L,"&gt;=15",Form!$M:$M,J$10,Form!#REF!,Report!$B24)</f>
        <v>#REF!</v>
      </c>
      <c r="K24" s="48" t="e">
        <f t="shared" ref="K24:K31" si="4">C24+E24+G24+I24</f>
        <v>#REF!</v>
      </c>
      <c r="L24" s="48" t="e">
        <f t="shared" ref="L24:L31" si="5">D24+F24+H24+J24</f>
        <v>#REF!</v>
      </c>
      <c r="M24" s="48" t="e">
        <f t="shared" ref="M24:M31" si="6">K24+L24</f>
        <v>#REF!</v>
      </c>
      <c r="N24" s="47" t="e">
        <f>COUNTIFS(Form!$E:$E,"&gt;="&amp;$C$2,Form!$E:$E,"&lt;="&amp;$E$2,Form!#REF!,N$9,Form!#REF!,Report!$B24)</f>
        <v>#REF!</v>
      </c>
      <c r="O24" s="47" t="e">
        <f>COUNTIFS(Form!$E:$E,"&gt;="&amp;$C$2,Form!$E:$E,"&lt;="&amp;$E$2,Form!#REF!,O$9,Form!#REF!,Report!$B24)</f>
        <v>#REF!</v>
      </c>
      <c r="P24" s="47" t="e">
        <f>COUNTIFS(Form!$E:$E,"&gt;="&amp;$C$2,Form!$E:$E,"&lt;="&amp;$E$2,Form!#REF!,P$9,Form!#REF!,Report!$B24)</f>
        <v>#REF!</v>
      </c>
      <c r="Q24" s="47" t="e">
        <f>COUNTIFS(Form!$E:$E,"&gt;="&amp;$C$2,Form!$E:$E,"&lt;="&amp;$E$2,Form!#REF!,Q$9,Form!#REF!,Report!$B24)</f>
        <v>#REF!</v>
      </c>
      <c r="R24" s="47" t="e">
        <f>COUNTIFS(Form!$E:$E,"&gt;="&amp;$C$2,Form!$E:$E,"&lt;="&amp;$E$2,Form!#REF!,R$9,Form!#REF!,Report!$B24)</f>
        <v>#REF!</v>
      </c>
      <c r="S24" s="47" t="e">
        <f>COUNTIFS(Form!$E:$E,"&gt;="&amp;$C$2,Form!$E:$E,"&lt;="&amp;$E$2,Form!#REF!,S$9,Form!#REF!,Report!$B24)</f>
        <v>#REF!</v>
      </c>
      <c r="T24" s="47" t="e">
        <f>COUNTIFS(Form!$E:$E,"&gt;="&amp;$C$2,Form!$E:$E,"&lt;="&amp;$E$2,Form!#REF!,T$9,Form!#REF!,Report!$B24)</f>
        <v>#REF!</v>
      </c>
      <c r="U24" s="48" t="e">
        <f t="shared" ref="U24:U31" si="7">SUM(N24:T24)</f>
        <v>#REF!</v>
      </c>
    </row>
    <row r="25" spans="1:21" s="4" customFormat="1" ht="15" hidden="1" x14ac:dyDescent="0.25">
      <c r="A25" s="45">
        <v>15</v>
      </c>
      <c r="B25" s="49" t="str">
        <f>master!J16</f>
        <v>Pneumonic Plague</v>
      </c>
      <c r="C25" s="47" t="e">
        <f>COUNTIFS(Form!$E:$E,"&gt;="&amp;$C$2,Form!$E:$E,"&lt;="&amp;$E$2,Form!$L:$L,"&lt;1",Form!$M:$M,C$10,Form!#REF!,Report!$B25)</f>
        <v>#REF!</v>
      </c>
      <c r="D25" s="47" t="e">
        <f>COUNTIFS(Form!$E:$E,"&gt;="&amp;$C$2,Form!$E:$E,"&lt;="&amp;$E$2,Form!$L:$L,"&lt;1",Form!$M:$M,D$10,Form!#REF!,Report!$B25)</f>
        <v>#REF!</v>
      </c>
      <c r="E25" s="47" t="e">
        <f>COUNTIFS(Form!$E:$E,"&gt;="&amp;$C$2,Form!$E:$E,"&lt;="&amp;$E$2,Form!$L:$L,"&gt;=1",Form!$L:$L,"&lt;5",Form!$M:$M,E$10,Form!#REF!,Report!$B25)</f>
        <v>#REF!</v>
      </c>
      <c r="F25" s="47" t="e">
        <f>COUNTIFS(Form!$E:$E,"&gt;="&amp;$C$2,Form!$E:$E,"&lt;="&amp;$E$2,Form!$L:$L,"&gt;=1",Form!$L:$L,"&lt;5",Form!$M:$M,F$10,Form!#REF!,Report!$B25)</f>
        <v>#REF!</v>
      </c>
      <c r="G25" s="47" t="e">
        <f>COUNTIFS(Form!$E:$E,"&gt;="&amp;$C$2,Form!$E:$E,"&lt;="&amp;$E$2,Form!$L:$L,"&gt;=5",Form!$L:$L,"&lt;15",Form!$M:$M,G$10,Form!#REF!,Report!$B25)</f>
        <v>#REF!</v>
      </c>
      <c r="H25" s="47" t="e">
        <f>COUNTIFS(Form!$E:$E,"&gt;="&amp;$C$2,Form!$E:$E,"&lt;="&amp;$E$2,Form!$L:$L,"&gt;=5",Form!$L:$L,"&lt;15",Form!$M:$M,H$10,Form!#REF!,Report!$B25)</f>
        <v>#REF!</v>
      </c>
      <c r="I25" s="47" t="e">
        <f>COUNTIFS(Form!$E:$E,"&gt;="&amp;$C$2,Form!$E:$E,"&lt;="&amp;$E$2,Form!$L:$L,"&gt;=15",Form!$M:$M,I$10,Form!#REF!,Report!$B25)</f>
        <v>#REF!</v>
      </c>
      <c r="J25" s="47" t="e">
        <f>COUNTIFS(Form!$E:$E,"&gt;="&amp;$C$2,Form!$E:$E,"&lt;="&amp;$E$2,Form!$L:$L,"&gt;=15",Form!$M:$M,J$10,Form!#REF!,Report!$B25)</f>
        <v>#REF!</v>
      </c>
      <c r="K25" s="48" t="e">
        <f t="shared" si="4"/>
        <v>#REF!</v>
      </c>
      <c r="L25" s="48" t="e">
        <f t="shared" si="5"/>
        <v>#REF!</v>
      </c>
      <c r="M25" s="48" t="e">
        <f t="shared" si="6"/>
        <v>#REF!</v>
      </c>
      <c r="N25" s="47" t="e">
        <f>COUNTIFS(Form!$E:$E,"&gt;="&amp;$C$2,Form!$E:$E,"&lt;="&amp;$E$2,Form!#REF!,N$9,Form!#REF!,Report!$B25)</f>
        <v>#REF!</v>
      </c>
      <c r="O25" s="47" t="e">
        <f>COUNTIFS(Form!$E:$E,"&gt;="&amp;$C$2,Form!$E:$E,"&lt;="&amp;$E$2,Form!#REF!,O$9,Form!#REF!,Report!$B25)</f>
        <v>#REF!</v>
      </c>
      <c r="P25" s="47" t="e">
        <f>COUNTIFS(Form!$E:$E,"&gt;="&amp;$C$2,Form!$E:$E,"&lt;="&amp;$E$2,Form!#REF!,P$9,Form!#REF!,Report!$B25)</f>
        <v>#REF!</v>
      </c>
      <c r="Q25" s="47" t="e">
        <f>COUNTIFS(Form!$E:$E,"&gt;="&amp;$C$2,Form!$E:$E,"&lt;="&amp;$E$2,Form!#REF!,Q$9,Form!#REF!,Report!$B25)</f>
        <v>#REF!</v>
      </c>
      <c r="R25" s="47" t="e">
        <f>COUNTIFS(Form!$E:$E,"&gt;="&amp;$C$2,Form!$E:$E,"&lt;="&amp;$E$2,Form!#REF!,R$9,Form!#REF!,Report!$B25)</f>
        <v>#REF!</v>
      </c>
      <c r="S25" s="47" t="e">
        <f>COUNTIFS(Form!$E:$E,"&gt;="&amp;$C$2,Form!$E:$E,"&lt;="&amp;$E$2,Form!#REF!,S$9,Form!#REF!,Report!$B25)</f>
        <v>#REF!</v>
      </c>
      <c r="T25" s="47" t="e">
        <f>COUNTIFS(Form!$E:$E,"&gt;="&amp;$C$2,Form!$E:$E,"&lt;="&amp;$E$2,Form!#REF!,T$9,Form!#REF!,Report!$B25)</f>
        <v>#REF!</v>
      </c>
      <c r="U25" s="48" t="e">
        <f t="shared" si="7"/>
        <v>#REF!</v>
      </c>
    </row>
    <row r="26" spans="1:21" s="4" customFormat="1" ht="15" hidden="1" x14ac:dyDescent="0.25">
      <c r="A26" s="45">
        <v>16</v>
      </c>
      <c r="B26" s="49" t="str">
        <f>master!J17</f>
        <v>SARI</v>
      </c>
      <c r="C26" s="47" t="e">
        <f>COUNTIFS(Form!$E:$E,"&gt;="&amp;$C$2,Form!$E:$E,"&lt;="&amp;$E$2,Form!$L:$L,"&lt;1",Form!$M:$M,C$10,Form!#REF!,Report!$B26)</f>
        <v>#REF!</v>
      </c>
      <c r="D26" s="47" t="e">
        <f>COUNTIFS(Form!$E:$E,"&gt;="&amp;$C$2,Form!$E:$E,"&lt;="&amp;$E$2,Form!$L:$L,"&lt;1",Form!$M:$M,D$10,Form!#REF!,Report!$B26)</f>
        <v>#REF!</v>
      </c>
      <c r="E26" s="47" t="e">
        <f>COUNTIFS(Form!$E:$E,"&gt;="&amp;$C$2,Form!$E:$E,"&lt;="&amp;$E$2,Form!$L:$L,"&gt;=1",Form!$L:$L,"&lt;5",Form!$M:$M,E$10,Form!#REF!,Report!$B26)</f>
        <v>#REF!</v>
      </c>
      <c r="F26" s="47" t="e">
        <f>COUNTIFS(Form!$E:$E,"&gt;="&amp;$C$2,Form!$E:$E,"&lt;="&amp;$E$2,Form!$L:$L,"&gt;=1",Form!$L:$L,"&lt;5",Form!$M:$M,F$10,Form!#REF!,Report!$B26)</f>
        <v>#REF!</v>
      </c>
      <c r="G26" s="47" t="e">
        <f>COUNTIFS(Form!$E:$E,"&gt;="&amp;$C$2,Form!$E:$E,"&lt;="&amp;$E$2,Form!$L:$L,"&gt;=5",Form!$L:$L,"&lt;15",Form!$M:$M,G$10,Form!#REF!,Report!$B26)</f>
        <v>#REF!</v>
      </c>
      <c r="H26" s="47" t="e">
        <f>COUNTIFS(Form!$E:$E,"&gt;="&amp;$C$2,Form!$E:$E,"&lt;="&amp;$E$2,Form!$L:$L,"&gt;=5",Form!$L:$L,"&lt;15",Form!$M:$M,H$10,Form!#REF!,Report!$B26)</f>
        <v>#REF!</v>
      </c>
      <c r="I26" s="47" t="e">
        <f>COUNTIFS(Form!$E:$E,"&gt;="&amp;$C$2,Form!$E:$E,"&lt;="&amp;$E$2,Form!$L:$L,"&gt;=15",Form!$M:$M,I$10,Form!#REF!,Report!$B26)</f>
        <v>#REF!</v>
      </c>
      <c r="J26" s="47" t="e">
        <f>COUNTIFS(Form!$E:$E,"&gt;="&amp;$C$2,Form!$E:$E,"&lt;="&amp;$E$2,Form!$L:$L,"&gt;=15",Form!$M:$M,J$10,Form!#REF!,Report!$B26)</f>
        <v>#REF!</v>
      </c>
      <c r="K26" s="48" t="e">
        <f t="shared" si="4"/>
        <v>#REF!</v>
      </c>
      <c r="L26" s="48" t="e">
        <f t="shared" si="5"/>
        <v>#REF!</v>
      </c>
      <c r="M26" s="48" t="e">
        <f t="shared" si="6"/>
        <v>#REF!</v>
      </c>
      <c r="N26" s="47" t="e">
        <f>COUNTIFS(Form!$E:$E,"&gt;="&amp;$C$2,Form!$E:$E,"&lt;="&amp;$E$2,Form!#REF!,N$9,Form!#REF!,Report!$B26)</f>
        <v>#REF!</v>
      </c>
      <c r="O26" s="47" t="e">
        <f>COUNTIFS(Form!$E:$E,"&gt;="&amp;$C$2,Form!$E:$E,"&lt;="&amp;$E$2,Form!#REF!,O$9,Form!#REF!,Report!$B26)</f>
        <v>#REF!</v>
      </c>
      <c r="P26" s="47" t="e">
        <f>COUNTIFS(Form!$E:$E,"&gt;="&amp;$C$2,Form!$E:$E,"&lt;="&amp;$E$2,Form!#REF!,P$9,Form!#REF!,Report!$B26)</f>
        <v>#REF!</v>
      </c>
      <c r="Q26" s="47" t="e">
        <f>COUNTIFS(Form!$E:$E,"&gt;="&amp;$C$2,Form!$E:$E,"&lt;="&amp;$E$2,Form!#REF!,Q$9,Form!#REF!,Report!$B26)</f>
        <v>#REF!</v>
      </c>
      <c r="R26" s="47" t="e">
        <f>COUNTIFS(Form!$E:$E,"&gt;="&amp;$C$2,Form!$E:$E,"&lt;="&amp;$E$2,Form!#REF!,R$9,Form!#REF!,Report!$B26)</f>
        <v>#REF!</v>
      </c>
      <c r="S26" s="47" t="e">
        <f>COUNTIFS(Form!$E:$E,"&gt;="&amp;$C$2,Form!$E:$E,"&lt;="&amp;$E$2,Form!#REF!,S$9,Form!#REF!,Report!$B26)</f>
        <v>#REF!</v>
      </c>
      <c r="T26" s="47" t="e">
        <f>COUNTIFS(Form!$E:$E,"&gt;="&amp;$C$2,Form!$E:$E,"&lt;="&amp;$E$2,Form!#REF!,T$9,Form!#REF!,Report!$B26)</f>
        <v>#REF!</v>
      </c>
      <c r="U26" s="48" t="e">
        <f t="shared" si="7"/>
        <v>#REF!</v>
      </c>
    </row>
    <row r="27" spans="1:21" s="4" customFormat="1" ht="30" hidden="1" x14ac:dyDescent="0.25">
      <c r="A27" s="45">
        <v>17</v>
      </c>
      <c r="B27" s="49" t="str">
        <f>master!J18</f>
        <v>Suspected Measles like  Illness</v>
      </c>
      <c r="C27" s="47" t="e">
        <f>COUNTIFS(Form!$E:$E,"&gt;="&amp;$C$2,Form!$E:$E,"&lt;="&amp;$E$2,Form!$L:$L,"&lt;1",Form!$M:$M,C$10,Form!#REF!,Report!$B27)</f>
        <v>#REF!</v>
      </c>
      <c r="D27" s="47" t="e">
        <f>COUNTIFS(Form!$E:$E,"&gt;="&amp;$C$2,Form!$E:$E,"&lt;="&amp;$E$2,Form!$L:$L,"&lt;1",Form!$M:$M,D$10,Form!#REF!,Report!$B27)</f>
        <v>#REF!</v>
      </c>
      <c r="E27" s="47" t="e">
        <f>COUNTIFS(Form!$E:$E,"&gt;="&amp;$C$2,Form!$E:$E,"&lt;="&amp;$E$2,Form!$L:$L,"&gt;=1",Form!$L:$L,"&lt;5",Form!$M:$M,E$10,Form!#REF!,Report!$B27)</f>
        <v>#REF!</v>
      </c>
      <c r="F27" s="47" t="e">
        <f>COUNTIFS(Form!$E:$E,"&gt;="&amp;$C$2,Form!$E:$E,"&lt;="&amp;$E$2,Form!$L:$L,"&gt;=1",Form!$L:$L,"&lt;5",Form!$M:$M,F$10,Form!#REF!,Report!$B27)</f>
        <v>#REF!</v>
      </c>
      <c r="G27" s="47" t="e">
        <f>COUNTIFS(Form!$E:$E,"&gt;="&amp;$C$2,Form!$E:$E,"&lt;="&amp;$E$2,Form!$L:$L,"&gt;=5",Form!$L:$L,"&lt;15",Form!$M:$M,G$10,Form!#REF!,Report!$B27)</f>
        <v>#REF!</v>
      </c>
      <c r="H27" s="47" t="e">
        <f>COUNTIFS(Form!$E:$E,"&gt;="&amp;$C$2,Form!$E:$E,"&lt;="&amp;$E$2,Form!$L:$L,"&gt;=5",Form!$L:$L,"&lt;15",Form!$M:$M,H$10,Form!#REF!,Report!$B27)</f>
        <v>#REF!</v>
      </c>
      <c r="I27" s="47" t="e">
        <f>COUNTIFS(Form!$E:$E,"&gt;="&amp;$C$2,Form!$E:$E,"&lt;="&amp;$E$2,Form!$L:$L,"&gt;=15",Form!$M:$M,I$10,Form!#REF!,Report!$B27)</f>
        <v>#REF!</v>
      </c>
      <c r="J27" s="47" t="e">
        <f>COUNTIFS(Form!$E:$E,"&gt;="&amp;$C$2,Form!$E:$E,"&lt;="&amp;$E$2,Form!$L:$L,"&gt;=15",Form!$M:$M,J$10,Form!#REF!,Report!$B27)</f>
        <v>#REF!</v>
      </c>
      <c r="K27" s="48" t="e">
        <f t="shared" si="4"/>
        <v>#REF!</v>
      </c>
      <c r="L27" s="48" t="e">
        <f t="shared" si="5"/>
        <v>#REF!</v>
      </c>
      <c r="M27" s="48" t="e">
        <f t="shared" si="6"/>
        <v>#REF!</v>
      </c>
      <c r="N27" s="47" t="e">
        <f>COUNTIFS(Form!$E:$E,"&gt;="&amp;$C$2,Form!$E:$E,"&lt;="&amp;$E$2,Form!#REF!,N$9,Form!#REF!,Report!$B27)</f>
        <v>#REF!</v>
      </c>
      <c r="O27" s="47" t="e">
        <f>COUNTIFS(Form!$E:$E,"&gt;="&amp;$C$2,Form!$E:$E,"&lt;="&amp;$E$2,Form!#REF!,O$9,Form!#REF!,Report!$B27)</f>
        <v>#REF!</v>
      </c>
      <c r="P27" s="47" t="e">
        <f>COUNTIFS(Form!$E:$E,"&gt;="&amp;$C$2,Form!$E:$E,"&lt;="&amp;$E$2,Form!#REF!,P$9,Form!#REF!,Report!$B27)</f>
        <v>#REF!</v>
      </c>
      <c r="Q27" s="47" t="e">
        <f>COUNTIFS(Form!$E:$E,"&gt;="&amp;$C$2,Form!$E:$E,"&lt;="&amp;$E$2,Form!#REF!,Q$9,Form!#REF!,Report!$B27)</f>
        <v>#REF!</v>
      </c>
      <c r="R27" s="47" t="e">
        <f>COUNTIFS(Form!$E:$E,"&gt;="&amp;$C$2,Form!$E:$E,"&lt;="&amp;$E$2,Form!#REF!,R$9,Form!#REF!,Report!$B27)</f>
        <v>#REF!</v>
      </c>
      <c r="S27" s="47" t="e">
        <f>COUNTIFS(Form!$E:$E,"&gt;="&amp;$C$2,Form!$E:$E,"&lt;="&amp;$E$2,Form!#REF!,S$9,Form!#REF!,Report!$B27)</f>
        <v>#REF!</v>
      </c>
      <c r="T27" s="47" t="e">
        <f>COUNTIFS(Form!$E:$E,"&gt;="&amp;$C$2,Form!$E:$E,"&lt;="&amp;$E$2,Form!#REF!,T$9,Form!#REF!,Report!$B27)</f>
        <v>#REF!</v>
      </c>
      <c r="U27" s="48" t="e">
        <f t="shared" si="7"/>
        <v>#REF!</v>
      </c>
    </row>
    <row r="28" spans="1:21" s="4" customFormat="1" ht="15" hidden="1" x14ac:dyDescent="0.25">
      <c r="A28" s="45">
        <v>18</v>
      </c>
      <c r="B28" s="49" t="str">
        <f>master!J19</f>
        <v>Viral Haemorrhagic Fever</v>
      </c>
      <c r="C28" s="47" t="e">
        <f>COUNTIFS(Form!$E:$E,"&gt;="&amp;$C$2,Form!$E:$E,"&lt;="&amp;$E$2,Form!$L:$L,"&lt;1",Form!$M:$M,C$10,Form!#REF!,Report!$B28)</f>
        <v>#REF!</v>
      </c>
      <c r="D28" s="47" t="e">
        <f>COUNTIFS(Form!$E:$E,"&gt;="&amp;$C$2,Form!$E:$E,"&lt;="&amp;$E$2,Form!$L:$L,"&lt;1",Form!$M:$M,D$10,Form!#REF!,Report!$B28)</f>
        <v>#REF!</v>
      </c>
      <c r="E28" s="47" t="e">
        <f>COUNTIFS(Form!$E:$E,"&gt;="&amp;$C$2,Form!$E:$E,"&lt;="&amp;$E$2,Form!$L:$L,"&gt;=1",Form!$L:$L,"&lt;5",Form!$M:$M,E$10,Form!#REF!,Report!$B28)</f>
        <v>#REF!</v>
      </c>
      <c r="F28" s="47" t="e">
        <f>COUNTIFS(Form!$E:$E,"&gt;="&amp;$C$2,Form!$E:$E,"&lt;="&amp;$E$2,Form!$L:$L,"&gt;=1",Form!$L:$L,"&lt;5",Form!$M:$M,F$10,Form!#REF!,Report!$B28)</f>
        <v>#REF!</v>
      </c>
      <c r="G28" s="47" t="e">
        <f>COUNTIFS(Form!$E:$E,"&gt;="&amp;$C$2,Form!$E:$E,"&lt;="&amp;$E$2,Form!$L:$L,"&gt;=5",Form!$L:$L,"&lt;15",Form!$M:$M,G$10,Form!#REF!,Report!$B28)</f>
        <v>#REF!</v>
      </c>
      <c r="H28" s="47" t="e">
        <f>COUNTIFS(Form!$E:$E,"&gt;="&amp;$C$2,Form!$E:$E,"&lt;="&amp;$E$2,Form!$L:$L,"&gt;=5",Form!$L:$L,"&lt;15",Form!$M:$M,H$10,Form!#REF!,Report!$B28)</f>
        <v>#REF!</v>
      </c>
      <c r="I28" s="47" t="e">
        <f>COUNTIFS(Form!$E:$E,"&gt;="&amp;$C$2,Form!$E:$E,"&lt;="&amp;$E$2,Form!$L:$L,"&gt;=15",Form!$M:$M,I$10,Form!#REF!,Report!$B28)</f>
        <v>#REF!</v>
      </c>
      <c r="J28" s="47" t="e">
        <f>COUNTIFS(Form!$E:$E,"&gt;="&amp;$C$2,Form!$E:$E,"&lt;="&amp;$E$2,Form!$L:$L,"&gt;=15",Form!$M:$M,J$10,Form!#REF!,Report!$B28)</f>
        <v>#REF!</v>
      </c>
      <c r="K28" s="48" t="e">
        <f t="shared" si="4"/>
        <v>#REF!</v>
      </c>
      <c r="L28" s="48" t="e">
        <f t="shared" si="5"/>
        <v>#REF!</v>
      </c>
      <c r="M28" s="48" t="e">
        <f t="shared" si="6"/>
        <v>#REF!</v>
      </c>
      <c r="N28" s="47" t="e">
        <f>COUNTIFS(Form!$E:$E,"&gt;="&amp;$C$2,Form!$E:$E,"&lt;="&amp;$E$2,Form!#REF!,N$9,Form!#REF!,Report!$B28)</f>
        <v>#REF!</v>
      </c>
      <c r="O28" s="47" t="e">
        <f>COUNTIFS(Form!$E:$E,"&gt;="&amp;$C$2,Form!$E:$E,"&lt;="&amp;$E$2,Form!#REF!,O$9,Form!#REF!,Report!$B28)</f>
        <v>#REF!</v>
      </c>
      <c r="P28" s="47" t="e">
        <f>COUNTIFS(Form!$E:$E,"&gt;="&amp;$C$2,Form!$E:$E,"&lt;="&amp;$E$2,Form!#REF!,P$9,Form!#REF!,Report!$B28)</f>
        <v>#REF!</v>
      </c>
      <c r="Q28" s="47" t="e">
        <f>COUNTIFS(Form!$E:$E,"&gt;="&amp;$C$2,Form!$E:$E,"&lt;="&amp;$E$2,Form!#REF!,Q$9,Form!#REF!,Report!$B28)</f>
        <v>#REF!</v>
      </c>
      <c r="R28" s="47" t="e">
        <f>COUNTIFS(Form!$E:$E,"&gt;="&amp;$C$2,Form!$E:$E,"&lt;="&amp;$E$2,Form!#REF!,R$9,Form!#REF!,Report!$B28)</f>
        <v>#REF!</v>
      </c>
      <c r="S28" s="47" t="e">
        <f>COUNTIFS(Form!$E:$E,"&gt;="&amp;$C$2,Form!$E:$E,"&lt;="&amp;$E$2,Form!#REF!,S$9,Form!#REF!,Report!$B28)</f>
        <v>#REF!</v>
      </c>
      <c r="T28" s="47" t="e">
        <f>COUNTIFS(Form!$E:$E,"&gt;="&amp;$C$2,Form!$E:$E,"&lt;="&amp;$E$2,Form!#REF!,T$9,Form!#REF!,Report!$B28)</f>
        <v>#REF!</v>
      </c>
      <c r="U28" s="48" t="e">
        <f t="shared" si="7"/>
        <v>#REF!</v>
      </c>
    </row>
    <row r="29" spans="1:21" s="4" customFormat="1" ht="15" hidden="1" x14ac:dyDescent="0.25">
      <c r="A29" s="45">
        <v>19</v>
      </c>
      <c r="B29" s="49" t="str">
        <f>master!J20</f>
        <v>Whooping Cough</v>
      </c>
      <c r="C29" s="47" t="e">
        <f>COUNTIFS(Form!$E:$E,"&gt;="&amp;$C$2,Form!$E:$E,"&lt;="&amp;$E$2,Form!$L:$L,"&lt;1",Form!$M:$M,C$10,Form!#REF!,Report!$B29)</f>
        <v>#REF!</v>
      </c>
      <c r="D29" s="47" t="e">
        <f>COUNTIFS(Form!$E:$E,"&gt;="&amp;$C$2,Form!$E:$E,"&lt;="&amp;$E$2,Form!$L:$L,"&lt;1",Form!$M:$M,D$10,Form!#REF!,Report!$B29)</f>
        <v>#REF!</v>
      </c>
      <c r="E29" s="47" t="e">
        <f>COUNTIFS(Form!$E:$E,"&gt;="&amp;$C$2,Form!$E:$E,"&lt;="&amp;$E$2,Form!$L:$L,"&gt;=1",Form!$L:$L,"&lt;5",Form!$M:$M,E$10,Form!#REF!,Report!$B29)</f>
        <v>#REF!</v>
      </c>
      <c r="F29" s="47" t="e">
        <f>COUNTIFS(Form!$E:$E,"&gt;="&amp;$C$2,Form!$E:$E,"&lt;="&amp;$E$2,Form!$L:$L,"&gt;=1",Form!$L:$L,"&lt;5",Form!$M:$M,F$10,Form!#REF!,Report!$B29)</f>
        <v>#REF!</v>
      </c>
      <c r="G29" s="47" t="e">
        <f>COUNTIFS(Form!$E:$E,"&gt;="&amp;$C$2,Form!$E:$E,"&lt;="&amp;$E$2,Form!$L:$L,"&gt;=5",Form!$L:$L,"&lt;15",Form!$M:$M,G$10,Form!#REF!,Report!$B29)</f>
        <v>#REF!</v>
      </c>
      <c r="H29" s="47" t="e">
        <f>COUNTIFS(Form!$E:$E,"&gt;="&amp;$C$2,Form!$E:$E,"&lt;="&amp;$E$2,Form!$L:$L,"&gt;=5",Form!$L:$L,"&lt;15",Form!$M:$M,H$10,Form!#REF!,Report!$B29)</f>
        <v>#REF!</v>
      </c>
      <c r="I29" s="47" t="e">
        <f>COUNTIFS(Form!$E:$E,"&gt;="&amp;$C$2,Form!$E:$E,"&lt;="&amp;$E$2,Form!$L:$L,"&gt;=15",Form!$M:$M,I$10,Form!#REF!,Report!$B29)</f>
        <v>#REF!</v>
      </c>
      <c r="J29" s="47" t="e">
        <f>COUNTIFS(Form!$E:$E,"&gt;="&amp;$C$2,Form!$E:$E,"&lt;="&amp;$E$2,Form!$L:$L,"&gt;=15",Form!$M:$M,J$10,Form!#REF!,Report!$B29)</f>
        <v>#REF!</v>
      </c>
      <c r="K29" s="48" t="e">
        <f t="shared" si="4"/>
        <v>#REF!</v>
      </c>
      <c r="L29" s="48" t="e">
        <f t="shared" si="5"/>
        <v>#REF!</v>
      </c>
      <c r="M29" s="48" t="e">
        <f t="shared" si="6"/>
        <v>#REF!</v>
      </c>
      <c r="N29" s="47" t="e">
        <f>COUNTIFS(Form!$E:$E,"&gt;="&amp;$C$2,Form!$E:$E,"&lt;="&amp;$E$2,Form!#REF!,N$9,Form!#REF!,Report!$B29)</f>
        <v>#REF!</v>
      </c>
      <c r="O29" s="47" t="e">
        <f>COUNTIFS(Form!$E:$E,"&gt;="&amp;$C$2,Form!$E:$E,"&lt;="&amp;$E$2,Form!#REF!,O$9,Form!#REF!,Report!$B29)</f>
        <v>#REF!</v>
      </c>
      <c r="P29" s="47" t="e">
        <f>COUNTIFS(Form!$E:$E,"&gt;="&amp;$C$2,Form!$E:$E,"&lt;="&amp;$E$2,Form!#REF!,P$9,Form!#REF!,Report!$B29)</f>
        <v>#REF!</v>
      </c>
      <c r="Q29" s="47" t="e">
        <f>COUNTIFS(Form!$E:$E,"&gt;="&amp;$C$2,Form!$E:$E,"&lt;="&amp;$E$2,Form!#REF!,Q$9,Form!#REF!,Report!$B29)</f>
        <v>#REF!</v>
      </c>
      <c r="R29" s="47" t="e">
        <f>COUNTIFS(Form!$E:$E,"&gt;="&amp;$C$2,Form!$E:$E,"&lt;="&amp;$E$2,Form!#REF!,R$9,Form!#REF!,Report!$B29)</f>
        <v>#REF!</v>
      </c>
      <c r="S29" s="47" t="e">
        <f>COUNTIFS(Form!$E:$E,"&gt;="&amp;$C$2,Form!$E:$E,"&lt;="&amp;$E$2,Form!#REF!,S$9,Form!#REF!,Report!$B29)</f>
        <v>#REF!</v>
      </c>
      <c r="T29" s="47" t="e">
        <f>COUNTIFS(Form!$E:$E,"&gt;="&amp;$C$2,Form!$E:$E,"&lt;="&amp;$E$2,Form!#REF!,T$9,Form!#REF!,Report!$B29)</f>
        <v>#REF!</v>
      </c>
      <c r="U29" s="48" t="e">
        <f t="shared" si="7"/>
        <v>#REF!</v>
      </c>
    </row>
    <row r="30" spans="1:21" s="4" customFormat="1" ht="15" hidden="1" x14ac:dyDescent="0.25">
      <c r="A30" s="45">
        <v>20</v>
      </c>
      <c r="B30" s="49" t="str">
        <f>master!J21</f>
        <v>Yellow Fever</v>
      </c>
      <c r="C30" s="47" t="e">
        <f>COUNTIFS(Form!$E:$E,"&gt;="&amp;$C$2,Form!$E:$E,"&lt;="&amp;$E$2,Form!$L:$L,"&lt;1",Form!$M:$M,C$10,Form!#REF!,Report!$B30)</f>
        <v>#REF!</v>
      </c>
      <c r="D30" s="47" t="e">
        <f>COUNTIFS(Form!$E:$E,"&gt;="&amp;$C$2,Form!$E:$E,"&lt;="&amp;$E$2,Form!$L:$L,"&lt;1",Form!$M:$M,D$10,Form!#REF!,Report!$B30)</f>
        <v>#REF!</v>
      </c>
      <c r="E30" s="47" t="e">
        <f>COUNTIFS(Form!$E:$E,"&gt;="&amp;$C$2,Form!$E:$E,"&lt;="&amp;$E$2,Form!$L:$L,"&gt;=1",Form!$L:$L,"&lt;5",Form!$M:$M,E$10,Form!#REF!,Report!$B30)</f>
        <v>#REF!</v>
      </c>
      <c r="F30" s="47" t="e">
        <f>COUNTIFS(Form!$E:$E,"&gt;="&amp;$C$2,Form!$E:$E,"&lt;="&amp;$E$2,Form!$L:$L,"&gt;=1",Form!$L:$L,"&lt;5",Form!$M:$M,F$10,Form!#REF!,Report!$B30)</f>
        <v>#REF!</v>
      </c>
      <c r="G30" s="47" t="e">
        <f>COUNTIFS(Form!$E:$E,"&gt;="&amp;$C$2,Form!$E:$E,"&lt;="&amp;$E$2,Form!$L:$L,"&gt;=5",Form!$L:$L,"&lt;15",Form!$M:$M,G$10,Form!#REF!,Report!$B30)</f>
        <v>#REF!</v>
      </c>
      <c r="H30" s="47" t="e">
        <f>COUNTIFS(Form!$E:$E,"&gt;="&amp;$C$2,Form!$E:$E,"&lt;="&amp;$E$2,Form!$L:$L,"&gt;=5",Form!$L:$L,"&lt;15",Form!$M:$M,H$10,Form!#REF!,Report!$B30)</f>
        <v>#REF!</v>
      </c>
      <c r="I30" s="47" t="e">
        <f>COUNTIFS(Form!$E:$E,"&gt;="&amp;$C$2,Form!$E:$E,"&lt;="&amp;$E$2,Form!$L:$L,"&gt;=15",Form!$M:$M,I$10,Form!#REF!,Report!$B30)</f>
        <v>#REF!</v>
      </c>
      <c r="J30" s="47" t="e">
        <f>COUNTIFS(Form!$E:$E,"&gt;="&amp;$C$2,Form!$E:$E,"&lt;="&amp;$E$2,Form!$L:$L,"&gt;=15",Form!$M:$M,J$10,Form!#REF!,Report!$B30)</f>
        <v>#REF!</v>
      </c>
      <c r="K30" s="48" t="e">
        <f t="shared" si="4"/>
        <v>#REF!</v>
      </c>
      <c r="L30" s="48" t="e">
        <f t="shared" si="5"/>
        <v>#REF!</v>
      </c>
      <c r="M30" s="48" t="e">
        <f t="shared" si="6"/>
        <v>#REF!</v>
      </c>
      <c r="N30" s="47" t="e">
        <f>COUNTIFS(Form!$E:$E,"&gt;="&amp;$C$2,Form!$E:$E,"&lt;="&amp;$E$2,Form!#REF!,N$9,Form!#REF!,Report!$B30)</f>
        <v>#REF!</v>
      </c>
      <c r="O30" s="47" t="e">
        <f>COUNTIFS(Form!$E:$E,"&gt;="&amp;$C$2,Form!$E:$E,"&lt;="&amp;$E$2,Form!#REF!,O$9,Form!#REF!,Report!$B30)</f>
        <v>#REF!</v>
      </c>
      <c r="P30" s="47" t="e">
        <f>COUNTIFS(Form!$E:$E,"&gt;="&amp;$C$2,Form!$E:$E,"&lt;="&amp;$E$2,Form!#REF!,P$9,Form!#REF!,Report!$B30)</f>
        <v>#REF!</v>
      </c>
      <c r="Q30" s="47" t="e">
        <f>COUNTIFS(Form!$E:$E,"&gt;="&amp;$C$2,Form!$E:$E,"&lt;="&amp;$E$2,Form!#REF!,Q$9,Form!#REF!,Report!$B30)</f>
        <v>#REF!</v>
      </c>
      <c r="R30" s="47" t="e">
        <f>COUNTIFS(Form!$E:$E,"&gt;="&amp;$C$2,Form!$E:$E,"&lt;="&amp;$E$2,Form!#REF!,R$9,Form!#REF!,Report!$B30)</f>
        <v>#REF!</v>
      </c>
      <c r="S30" s="47" t="e">
        <f>COUNTIFS(Form!$E:$E,"&gt;="&amp;$C$2,Form!$E:$E,"&lt;="&amp;$E$2,Form!#REF!,S$9,Form!#REF!,Report!$B30)</f>
        <v>#REF!</v>
      </c>
      <c r="T30" s="47" t="e">
        <f>COUNTIFS(Form!$E:$E,"&gt;="&amp;$C$2,Form!$E:$E,"&lt;="&amp;$E$2,Form!#REF!,T$9,Form!#REF!,Report!$B30)</f>
        <v>#REF!</v>
      </c>
      <c r="U30" s="48" t="e">
        <f t="shared" si="7"/>
        <v>#REF!</v>
      </c>
    </row>
    <row r="31" spans="1:21" s="14" customFormat="1" hidden="1" x14ac:dyDescent="0.25">
      <c r="A31" s="45">
        <v>21</v>
      </c>
      <c r="B31" s="46" t="str">
        <f>master!J22</f>
        <v>Scrub Typhus</v>
      </c>
      <c r="C31" s="47" t="e">
        <f>COUNTIFS(Form!$E:$E,"&gt;="&amp;$C$2,Form!$E:$E,"&lt;="&amp;$E$2,Form!$L:$L,"&lt;1",Form!$M:$M,C$10,Form!#REF!,Report!$B31)</f>
        <v>#REF!</v>
      </c>
      <c r="D31" s="47" t="e">
        <f>COUNTIFS(Form!$E:$E,"&gt;="&amp;$C$2,Form!$E:$E,"&lt;="&amp;$E$2,Form!$L:$L,"&lt;1",Form!$M:$M,D$10,Form!#REF!,Report!$B31)</f>
        <v>#REF!</v>
      </c>
      <c r="E31" s="47" t="e">
        <f>COUNTIFS(Form!$E:$E,"&gt;="&amp;$C$2,Form!$E:$E,"&lt;="&amp;$E$2,Form!$L:$L,"&gt;=1",Form!$L:$L,"&lt;5",Form!$M:$M,E$10,Form!#REF!,Report!$B31)</f>
        <v>#REF!</v>
      </c>
      <c r="F31" s="47" t="e">
        <f>COUNTIFS(Form!$E:$E,"&gt;="&amp;$C$2,Form!$E:$E,"&lt;="&amp;$E$2,Form!$L:$L,"&gt;=1",Form!$L:$L,"&lt;5",Form!$M:$M,F$10,Form!#REF!,Report!$B31)</f>
        <v>#REF!</v>
      </c>
      <c r="G31" s="47" t="e">
        <f>COUNTIFS(Form!$E:$E,"&gt;="&amp;$C$2,Form!$E:$E,"&lt;="&amp;$E$2,Form!$L:$L,"&gt;=5",Form!$L:$L,"&lt;15",Form!$M:$M,G$10,Form!#REF!,Report!$B31)</f>
        <v>#REF!</v>
      </c>
      <c r="H31" s="47" t="e">
        <f>COUNTIFS(Form!$E:$E,"&gt;="&amp;$C$2,Form!$E:$E,"&lt;="&amp;$E$2,Form!$L:$L,"&gt;=5",Form!$L:$L,"&lt;15",Form!$M:$M,H$10,Form!#REF!,Report!$B31)</f>
        <v>#REF!</v>
      </c>
      <c r="I31" s="47" t="e">
        <f>COUNTIFS(Form!$E:$E,"&gt;="&amp;$C$2,Form!$E:$E,"&lt;="&amp;$E$2,Form!$L:$L,"&gt;=15",Form!$M:$M,I$10,Form!#REF!,Report!$B31)</f>
        <v>#REF!</v>
      </c>
      <c r="J31" s="47" t="e">
        <f>COUNTIFS(Form!$E:$E,"&gt;="&amp;$C$2,Form!$E:$E,"&lt;="&amp;$E$2,Form!$L:$L,"&gt;=15",Form!$M:$M,J$10,Form!#REF!,Report!$B31)</f>
        <v>#REF!</v>
      </c>
      <c r="K31" s="48" t="e">
        <f t="shared" si="4"/>
        <v>#REF!</v>
      </c>
      <c r="L31" s="48" t="e">
        <f t="shared" si="5"/>
        <v>#REF!</v>
      </c>
      <c r="M31" s="48" t="e">
        <f t="shared" si="6"/>
        <v>#REF!</v>
      </c>
      <c r="N31" s="47" t="e">
        <f>COUNTIFS(Form!$E:$E,"&gt;="&amp;$C$2,Form!$E:$E,"&lt;="&amp;$E$2,Form!#REF!,N$9,Form!#REF!,Report!$B31)</f>
        <v>#REF!</v>
      </c>
      <c r="O31" s="47" t="e">
        <f>COUNTIFS(Form!$E:$E,"&gt;="&amp;$C$2,Form!$E:$E,"&lt;="&amp;$E$2,Form!#REF!,O$9,Form!#REF!,Report!$B31)</f>
        <v>#REF!</v>
      </c>
      <c r="P31" s="47" t="e">
        <f>COUNTIFS(Form!$E:$E,"&gt;="&amp;$C$2,Form!$E:$E,"&lt;="&amp;$E$2,Form!#REF!,P$9,Form!#REF!,Report!$B31)</f>
        <v>#REF!</v>
      </c>
      <c r="Q31" s="47" t="e">
        <f>COUNTIFS(Form!$E:$E,"&gt;="&amp;$C$2,Form!$E:$E,"&lt;="&amp;$E$2,Form!#REF!,Q$9,Form!#REF!,Report!$B31)</f>
        <v>#REF!</v>
      </c>
      <c r="R31" s="47" t="e">
        <f>COUNTIFS(Form!$E:$E,"&gt;="&amp;$C$2,Form!$E:$E,"&lt;="&amp;$E$2,Form!#REF!,R$9,Form!#REF!,Report!$B31)</f>
        <v>#REF!</v>
      </c>
      <c r="S31" s="47" t="e">
        <f>COUNTIFS(Form!$E:$E,"&gt;="&amp;$C$2,Form!$E:$E,"&lt;="&amp;$E$2,Form!#REF!,S$9,Form!#REF!,Report!$B31)</f>
        <v>#REF!</v>
      </c>
      <c r="T31" s="47" t="e">
        <f>COUNTIFS(Form!$E:$E,"&gt;="&amp;$C$2,Form!$E:$E,"&lt;="&amp;$E$2,Form!#REF!,T$9,Form!#REF!,Report!$B31)</f>
        <v>#REF!</v>
      </c>
      <c r="U31" s="48" t="e">
        <f t="shared" si="7"/>
        <v>#REF!</v>
      </c>
    </row>
    <row r="32" spans="1:21" s="52" customFormat="1" hidden="1" x14ac:dyDescent="0.25">
      <c r="A32" s="50"/>
      <c r="B32" s="51" t="s">
        <v>170</v>
      </c>
      <c r="C32" s="48" t="e">
        <f>SUBTOTAL(9,C11:C31)</f>
        <v>#REF!</v>
      </c>
      <c r="D32" s="48" t="e">
        <f t="shared" ref="D32:J32" si="8">SUBTOTAL(9,D11:D31)</f>
        <v>#REF!</v>
      </c>
      <c r="E32" s="48" t="e">
        <f t="shared" si="8"/>
        <v>#REF!</v>
      </c>
      <c r="F32" s="48" t="e">
        <f t="shared" si="8"/>
        <v>#REF!</v>
      </c>
      <c r="G32" s="48" t="e">
        <f t="shared" si="8"/>
        <v>#REF!</v>
      </c>
      <c r="H32" s="48" t="e">
        <f t="shared" si="8"/>
        <v>#REF!</v>
      </c>
      <c r="I32" s="48" t="e">
        <f t="shared" si="8"/>
        <v>#REF!</v>
      </c>
      <c r="J32" s="48" t="e">
        <f t="shared" si="8"/>
        <v>#REF!</v>
      </c>
      <c r="K32" s="48" t="e">
        <f t="shared" ref="K32" si="9">SUBTOTAL(9,K11:K31)</f>
        <v>#REF!</v>
      </c>
      <c r="L32" s="48" t="e">
        <f t="shared" ref="L32" si="10">SUBTOTAL(9,L11:L31)</f>
        <v>#REF!</v>
      </c>
      <c r="M32" s="48" t="e">
        <f t="shared" ref="M32" si="11">SUBTOTAL(9,M11:M31)</f>
        <v>#REF!</v>
      </c>
      <c r="N32" s="48" t="e">
        <f t="shared" ref="N32" si="12">SUBTOTAL(9,N11:N31)</f>
        <v>#REF!</v>
      </c>
      <c r="O32" s="48" t="e">
        <f t="shared" ref="O32" si="13">SUBTOTAL(9,O11:O31)</f>
        <v>#REF!</v>
      </c>
      <c r="P32" s="48" t="e">
        <f t="shared" ref="P32" si="14">SUBTOTAL(9,P11:P31)</f>
        <v>#REF!</v>
      </c>
      <c r="Q32" s="48" t="e">
        <f t="shared" ref="Q32" si="15">SUBTOTAL(9,Q11:Q31)</f>
        <v>#REF!</v>
      </c>
      <c r="R32" s="48" t="e">
        <f t="shared" ref="R32" si="16">SUBTOTAL(9,R11:R31)</f>
        <v>#REF!</v>
      </c>
      <c r="S32" s="48" t="e">
        <f t="shared" ref="S32" si="17">SUBTOTAL(9,S11:S31)</f>
        <v>#REF!</v>
      </c>
      <c r="T32" s="48" t="e">
        <f t="shared" ref="T32" si="18">SUBTOTAL(9,T11:T31)</f>
        <v>#REF!</v>
      </c>
      <c r="U32" s="48" t="e">
        <f t="shared" ref="U32" si="19">SUBTOTAL(9,U11:U31)</f>
        <v>#REF!</v>
      </c>
    </row>
    <row r="33" hidden="1" x14ac:dyDescent="0.2"/>
  </sheetData>
  <sheetProtection password="CC33" sheet="1" objects="1" scenarios="1" autoFilter="0"/>
  <autoFilter ref="A10:B33" xr:uid="{00000000-0009-0000-0000-000002000000}">
    <filterColumn colId="1">
      <filters>
        <filter val="Dengue"/>
      </filters>
    </filterColumn>
  </autoFilter>
  <mergeCells count="12">
    <mergeCell ref="A5:U5"/>
    <mergeCell ref="A6:U6"/>
    <mergeCell ref="A8:B9"/>
    <mergeCell ref="N8:T8"/>
    <mergeCell ref="U8:U9"/>
    <mergeCell ref="C8:M8"/>
    <mergeCell ref="C9:D9"/>
    <mergeCell ref="E9:F9"/>
    <mergeCell ref="G9:H9"/>
    <mergeCell ref="I9:J9"/>
    <mergeCell ref="K9:M9"/>
    <mergeCell ref="A7:U7"/>
  </mergeCells>
  <conditionalFormatting sqref="U2">
    <cfRule type="cellIs" dxfId="2" priority="1" stopIfTrue="1" operator="between">
      <formula>0</formula>
      <formula>0.2</formula>
    </cfRule>
    <cfRule type="cellIs" dxfId="1" priority="2" stopIfTrue="1" operator="between">
      <formula>0.21</formula>
      <formula>0.79</formula>
    </cfRule>
    <cfRule type="cellIs" dxfId="0" priority="3" stopIfTrue="1" operator="between">
      <formula>0.8</formula>
      <formula>1</formula>
    </cfRule>
  </conditionalFormatting>
  <dataValidations disablePrompts="1" count="1">
    <dataValidation type="list" allowBlank="1" showInputMessage="1" showErrorMessage="1" sqref="E4 E2 C2 C4" xr:uid="{00000000-0002-0000-0200-000000000000}">
      <formula1>weeks</formula1>
    </dataValidation>
  </dataValidations>
  <pageMargins left="0.34" right="0.57999999999999996" top="0.75" bottom="0.75" header="0.3" footer="0.3"/>
  <pageSetup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Y134"/>
  <sheetViews>
    <sheetView workbookViewId="0">
      <selection activeCell="A16" sqref="A16"/>
    </sheetView>
  </sheetViews>
  <sheetFormatPr defaultRowHeight="15" x14ac:dyDescent="0.25"/>
  <cols>
    <col min="1" max="1" width="18.28515625" style="83" customWidth="1"/>
    <col min="2" max="2" width="20.140625" style="83" customWidth="1"/>
    <col min="3" max="3" width="53.7109375" style="83" customWidth="1"/>
    <col min="4" max="4" width="2.42578125" style="83" customWidth="1"/>
    <col min="5" max="5" width="10.5703125" style="83" customWidth="1"/>
    <col min="6" max="6" width="31" style="83" customWidth="1"/>
    <col min="7" max="7" width="45.140625" style="83" customWidth="1"/>
    <col min="8" max="8" width="9.140625" style="1"/>
    <col min="9" max="30" width="9.140625" style="76"/>
    <col min="31" max="51" width="9.140625" style="1"/>
    <col min="52" max="16384" width="9.140625" style="83"/>
  </cols>
  <sheetData>
    <row r="1" spans="1:51" s="73" customFormat="1" ht="25.5" customHeight="1" x14ac:dyDescent="0.3">
      <c r="A1" s="148" t="s">
        <v>207</v>
      </c>
      <c r="B1" s="148"/>
      <c r="C1" s="148"/>
      <c r="E1" s="148" t="s">
        <v>224</v>
      </c>
      <c r="F1" s="148"/>
      <c r="G1" s="148"/>
      <c r="I1" s="74"/>
      <c r="J1" s="74"/>
      <c r="K1" s="74"/>
      <c r="L1" s="74"/>
      <c r="M1" s="74"/>
      <c r="N1" s="74"/>
      <c r="O1" s="74"/>
      <c r="P1" s="74"/>
      <c r="Q1" s="74"/>
      <c r="R1" s="74"/>
      <c r="S1" s="74"/>
      <c r="T1" s="74"/>
      <c r="U1" s="74"/>
      <c r="V1" s="74"/>
      <c r="W1" s="74"/>
      <c r="X1" s="74"/>
      <c r="Y1" s="74"/>
      <c r="Z1" s="74"/>
      <c r="AA1" s="74"/>
      <c r="AB1" s="74"/>
      <c r="AC1" s="74"/>
      <c r="AD1" s="74"/>
    </row>
    <row r="2" spans="1:51" s="3" customFormat="1" ht="21.75" customHeight="1" x14ac:dyDescent="0.25">
      <c r="A2" s="75" t="s">
        <v>182</v>
      </c>
      <c r="B2" s="153" t="s">
        <v>314</v>
      </c>
      <c r="C2" s="153"/>
      <c r="E2" s="149" t="s">
        <v>227</v>
      </c>
      <c r="F2" s="151" t="s">
        <v>225</v>
      </c>
      <c r="G2" s="151"/>
      <c r="I2" s="7"/>
      <c r="J2" s="7"/>
      <c r="K2" s="7"/>
      <c r="L2" s="7"/>
      <c r="M2" s="7"/>
      <c r="N2" s="7"/>
      <c r="O2" s="7"/>
      <c r="P2" s="7"/>
      <c r="Q2" s="7"/>
      <c r="R2" s="7"/>
      <c r="S2" s="7"/>
      <c r="T2" s="7"/>
      <c r="U2" s="7"/>
      <c r="V2" s="7"/>
      <c r="W2" s="7"/>
      <c r="X2" s="7"/>
      <c r="Y2" s="7"/>
      <c r="Z2" s="7"/>
      <c r="AA2" s="7"/>
      <c r="AB2" s="7"/>
      <c r="AC2" s="7"/>
      <c r="AD2" s="7"/>
    </row>
    <row r="3" spans="1:51" s="3" customFormat="1" ht="21.75" customHeight="1" x14ac:dyDescent="0.25">
      <c r="A3" s="75" t="s">
        <v>204</v>
      </c>
      <c r="B3" s="153" t="s">
        <v>208</v>
      </c>
      <c r="C3" s="153"/>
      <c r="E3" s="150"/>
      <c r="F3" s="151"/>
      <c r="G3" s="151"/>
      <c r="I3" s="7"/>
      <c r="J3" s="7"/>
      <c r="K3" s="7"/>
      <c r="L3" s="7"/>
      <c r="M3" s="7"/>
      <c r="N3" s="7"/>
      <c r="O3" s="7"/>
      <c r="P3" s="7"/>
      <c r="Q3" s="7"/>
      <c r="R3" s="7"/>
      <c r="S3" s="7"/>
      <c r="T3" s="7"/>
      <c r="U3" s="7"/>
      <c r="V3" s="7"/>
      <c r="W3" s="7"/>
      <c r="X3" s="7"/>
      <c r="Y3" s="7"/>
      <c r="Z3" s="7"/>
      <c r="AA3" s="7"/>
      <c r="AB3" s="7"/>
      <c r="AC3" s="7"/>
      <c r="AD3" s="7"/>
    </row>
    <row r="4" spans="1:51" s="1" customFormat="1" x14ac:dyDescent="0.25">
      <c r="I4" s="76"/>
      <c r="J4" s="76"/>
      <c r="K4" s="76"/>
      <c r="L4" s="76"/>
      <c r="M4" s="76"/>
      <c r="N4" s="76"/>
      <c r="O4" s="76"/>
      <c r="P4" s="76"/>
      <c r="Q4" s="76"/>
      <c r="R4" s="76"/>
      <c r="S4" s="76"/>
      <c r="T4" s="76"/>
      <c r="U4" s="76"/>
      <c r="V4" s="76"/>
      <c r="W4" s="76"/>
      <c r="X4" s="76"/>
      <c r="Y4" s="76"/>
      <c r="Z4" s="76"/>
      <c r="AA4" s="76"/>
      <c r="AB4" s="76"/>
      <c r="AC4" s="76"/>
      <c r="AD4" s="76"/>
    </row>
    <row r="5" spans="1:51" s="79" customFormat="1" ht="22.5" customHeight="1" x14ac:dyDescent="0.25">
      <c r="A5" s="147" t="s">
        <v>209</v>
      </c>
      <c r="B5" s="147"/>
      <c r="C5" s="147"/>
      <c r="D5" s="77"/>
      <c r="E5" s="152" t="s">
        <v>226</v>
      </c>
      <c r="F5" s="152"/>
      <c r="G5" s="152"/>
      <c r="H5" s="77"/>
      <c r="I5" s="78"/>
      <c r="J5" s="78"/>
      <c r="K5" s="78"/>
      <c r="L5" s="78"/>
      <c r="M5" s="78"/>
      <c r="N5" s="78"/>
      <c r="O5" s="78"/>
      <c r="P5" s="78"/>
      <c r="Q5" s="78"/>
      <c r="R5" s="78"/>
      <c r="S5" s="78"/>
      <c r="T5" s="78"/>
      <c r="U5" s="78"/>
      <c r="V5" s="78"/>
      <c r="W5" s="78"/>
      <c r="X5" s="78"/>
      <c r="Y5" s="78"/>
      <c r="Z5" s="78"/>
      <c r="AA5" s="78"/>
      <c r="AB5" s="78"/>
      <c r="AC5" s="78"/>
      <c r="AD5" s="78"/>
      <c r="AE5" s="77"/>
      <c r="AF5" s="77"/>
      <c r="AG5" s="77"/>
      <c r="AH5" s="77"/>
      <c r="AI5" s="77"/>
      <c r="AJ5" s="77"/>
      <c r="AK5" s="77"/>
      <c r="AL5" s="77"/>
      <c r="AM5" s="77"/>
      <c r="AN5" s="77"/>
      <c r="AO5" s="77"/>
      <c r="AP5" s="77"/>
      <c r="AQ5" s="77"/>
      <c r="AR5" s="77"/>
      <c r="AS5" s="77"/>
      <c r="AT5" s="77"/>
      <c r="AU5" s="77"/>
      <c r="AV5" s="77"/>
      <c r="AW5" s="77"/>
      <c r="AX5" s="77"/>
      <c r="AY5" s="77"/>
    </row>
    <row r="6" spans="1:51" s="80" customFormat="1" ht="9" customHeight="1" x14ac:dyDescent="0.25">
      <c r="A6" s="154"/>
      <c r="B6" s="155"/>
      <c r="C6" s="156"/>
      <c r="E6" s="144"/>
      <c r="F6" s="144"/>
      <c r="G6" s="144"/>
      <c r="H6" s="81"/>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7"/>
    </row>
    <row r="7" spans="1:51" ht="23.25" customHeight="1" x14ac:dyDescent="0.25">
      <c r="A7" s="82" t="s">
        <v>171</v>
      </c>
      <c r="B7" s="160" t="s">
        <v>309</v>
      </c>
      <c r="C7" s="161"/>
      <c r="D7" s="1"/>
      <c r="E7" s="96" t="s">
        <v>328</v>
      </c>
      <c r="F7" s="143" t="s">
        <v>306</v>
      </c>
      <c r="G7" s="143"/>
    </row>
    <row r="8" spans="1:51" ht="30" customHeight="1" x14ac:dyDescent="0.25">
      <c r="A8" s="84" t="s">
        <v>310</v>
      </c>
      <c r="B8" s="162" t="s">
        <v>315</v>
      </c>
      <c r="C8" s="162"/>
      <c r="D8" s="1"/>
      <c r="E8" s="1"/>
      <c r="F8" s="143"/>
      <c r="G8" s="143"/>
    </row>
    <row r="9" spans="1:51" ht="34.5" customHeight="1" x14ac:dyDescent="0.25">
      <c r="A9" s="82" t="s">
        <v>110</v>
      </c>
      <c r="B9" s="158" t="s">
        <v>210</v>
      </c>
      <c r="C9" s="158"/>
      <c r="D9" s="1"/>
      <c r="E9" s="1"/>
      <c r="F9" s="143"/>
      <c r="G9" s="143"/>
    </row>
    <row r="10" spans="1:51" ht="19.5" customHeight="1" x14ac:dyDescent="0.25">
      <c r="A10" s="84" t="s">
        <v>111</v>
      </c>
      <c r="B10" s="162" t="s">
        <v>316</v>
      </c>
      <c r="C10" s="162"/>
      <c r="D10" s="1"/>
      <c r="E10" s="1"/>
      <c r="F10" s="1"/>
      <c r="G10" s="1"/>
    </row>
    <row r="11" spans="1:51" ht="30" customHeight="1" x14ac:dyDescent="0.25">
      <c r="A11" s="82" t="s">
        <v>112</v>
      </c>
      <c r="B11" s="158" t="s">
        <v>317</v>
      </c>
      <c r="C11" s="158"/>
      <c r="D11" s="1"/>
      <c r="E11" s="97" t="s">
        <v>329</v>
      </c>
      <c r="F11" s="143" t="s">
        <v>307</v>
      </c>
      <c r="G11" s="143"/>
    </row>
    <row r="12" spans="1:51" ht="19.5" customHeight="1" x14ac:dyDescent="0.25">
      <c r="A12" s="84" t="s">
        <v>113</v>
      </c>
      <c r="B12" s="162" t="s">
        <v>318</v>
      </c>
      <c r="C12" s="162"/>
      <c r="D12" s="1"/>
      <c r="E12" s="1"/>
      <c r="F12" s="143"/>
      <c r="G12" s="143"/>
    </row>
    <row r="13" spans="1:51" ht="19.5" customHeight="1" x14ac:dyDescent="0.25">
      <c r="A13" s="145" t="s">
        <v>114</v>
      </c>
      <c r="B13" s="158" t="s">
        <v>211</v>
      </c>
      <c r="C13" s="158"/>
      <c r="D13" s="1"/>
      <c r="E13" s="1"/>
      <c r="F13" s="143"/>
      <c r="G13" s="143"/>
    </row>
    <row r="14" spans="1:51" ht="19.5" customHeight="1" x14ac:dyDescent="0.25">
      <c r="A14" s="146"/>
      <c r="B14" s="158" t="s">
        <v>319</v>
      </c>
      <c r="C14" s="158"/>
      <c r="D14" s="1"/>
      <c r="E14" s="1"/>
      <c r="F14" s="1"/>
      <c r="G14" s="1"/>
    </row>
    <row r="15" spans="1:51" ht="19.5" customHeight="1" x14ac:dyDescent="0.25">
      <c r="A15" s="84" t="s">
        <v>115</v>
      </c>
      <c r="B15" s="162" t="s">
        <v>212</v>
      </c>
      <c r="C15" s="162"/>
      <c r="D15" s="1"/>
      <c r="E15" s="98" t="s">
        <v>330</v>
      </c>
      <c r="F15" s="143" t="s">
        <v>308</v>
      </c>
      <c r="G15" s="143"/>
    </row>
    <row r="16" spans="1:51" ht="17.25" customHeight="1" x14ac:dyDescent="0.25">
      <c r="A16" s="82" t="s">
        <v>116</v>
      </c>
      <c r="B16" s="159" t="s">
        <v>213</v>
      </c>
      <c r="C16" s="85" t="s">
        <v>214</v>
      </c>
      <c r="D16" s="1"/>
      <c r="E16" s="1"/>
      <c r="F16" s="143"/>
      <c r="G16" s="143"/>
    </row>
    <row r="17" spans="1:7" ht="17.25" customHeight="1" x14ac:dyDescent="0.25">
      <c r="A17" s="82" t="s">
        <v>117</v>
      </c>
      <c r="B17" s="159"/>
      <c r="C17" s="85" t="s">
        <v>215</v>
      </c>
      <c r="D17" s="1"/>
      <c r="E17" s="1"/>
      <c r="F17" s="143"/>
      <c r="G17" s="143"/>
    </row>
    <row r="18" spans="1:7" ht="17.25" customHeight="1" x14ac:dyDescent="0.25">
      <c r="A18" s="82" t="s">
        <v>118</v>
      </c>
      <c r="B18" s="159"/>
      <c r="C18" s="85" t="s">
        <v>216</v>
      </c>
      <c r="D18" s="1"/>
      <c r="E18" s="1"/>
      <c r="F18" s="143"/>
      <c r="G18" s="143"/>
    </row>
    <row r="19" spans="1:7" ht="17.25" customHeight="1" x14ac:dyDescent="0.25">
      <c r="A19" s="82" t="s">
        <v>119</v>
      </c>
      <c r="B19" s="159"/>
      <c r="C19" s="85" t="s">
        <v>217</v>
      </c>
      <c r="D19" s="1"/>
      <c r="E19" s="1"/>
      <c r="F19" s="143"/>
      <c r="G19" s="143"/>
    </row>
    <row r="20" spans="1:7" ht="17.25" customHeight="1" x14ac:dyDescent="0.25">
      <c r="A20" s="82" t="s">
        <v>122</v>
      </c>
      <c r="B20" s="159"/>
      <c r="C20" s="85" t="s">
        <v>218</v>
      </c>
      <c r="D20" s="1"/>
      <c r="E20" s="1"/>
      <c r="F20" s="143"/>
      <c r="G20" s="143"/>
    </row>
    <row r="21" spans="1:7" ht="18" customHeight="1" x14ac:dyDescent="0.25">
      <c r="A21" s="84" t="s">
        <v>305</v>
      </c>
      <c r="B21" s="157" t="s">
        <v>219</v>
      </c>
      <c r="C21" s="86" t="s">
        <v>220</v>
      </c>
      <c r="D21" s="1"/>
      <c r="E21" s="1"/>
      <c r="F21" s="1"/>
      <c r="G21" s="1"/>
    </row>
    <row r="22" spans="1:7" ht="30" x14ac:dyDescent="0.25">
      <c r="A22" s="84" t="s">
        <v>169</v>
      </c>
      <c r="B22" s="157"/>
      <c r="C22" s="86" t="s">
        <v>320</v>
      </c>
      <c r="D22" s="1"/>
      <c r="E22" s="1"/>
      <c r="F22" s="1"/>
      <c r="G22" s="1"/>
    </row>
    <row r="23" spans="1:7" ht="18.75" customHeight="1" x14ac:dyDescent="0.25">
      <c r="A23" s="84" t="s">
        <v>156</v>
      </c>
      <c r="B23" s="157"/>
      <c r="C23" s="86" t="s">
        <v>311</v>
      </c>
      <c r="D23" s="1"/>
      <c r="E23" s="142" t="s">
        <v>342</v>
      </c>
      <c r="F23" s="142"/>
      <c r="G23" s="142"/>
    </row>
    <row r="24" spans="1:7" ht="27.75" customHeight="1" x14ac:dyDescent="0.25">
      <c r="A24" s="82" t="s">
        <v>157</v>
      </c>
      <c r="B24" s="158" t="s">
        <v>312</v>
      </c>
      <c r="C24" s="158"/>
      <c r="D24" s="1"/>
      <c r="E24" s="142"/>
      <c r="F24" s="142"/>
      <c r="G24" s="142"/>
    </row>
    <row r="25" spans="1:7" x14ac:dyDescent="0.25">
      <c r="A25" s="84" t="s">
        <v>161</v>
      </c>
      <c r="B25" s="157" t="s">
        <v>221</v>
      </c>
      <c r="C25" s="87" t="s">
        <v>222</v>
      </c>
      <c r="D25" s="1"/>
      <c r="E25" s="142"/>
      <c r="F25" s="142"/>
      <c r="G25" s="142"/>
    </row>
    <row r="26" spans="1:7" x14ac:dyDescent="0.25">
      <c r="A26" s="84" t="s">
        <v>162</v>
      </c>
      <c r="B26" s="157"/>
      <c r="C26" s="87" t="s">
        <v>321</v>
      </c>
      <c r="D26" s="1"/>
      <c r="E26" s="142"/>
      <c r="F26" s="142"/>
      <c r="G26" s="142"/>
    </row>
    <row r="27" spans="1:7" x14ac:dyDescent="0.25">
      <c r="A27" s="84" t="s">
        <v>163</v>
      </c>
      <c r="B27" s="157"/>
      <c r="C27" s="87" t="s">
        <v>322</v>
      </c>
      <c r="D27" s="1"/>
      <c r="E27" s="142"/>
      <c r="F27" s="142"/>
      <c r="G27" s="142"/>
    </row>
    <row r="28" spans="1:7" x14ac:dyDescent="0.25">
      <c r="A28" s="82" t="s">
        <v>121</v>
      </c>
      <c r="B28" s="159" t="s">
        <v>121</v>
      </c>
      <c r="C28" s="88" t="s">
        <v>223</v>
      </c>
      <c r="D28" s="1"/>
      <c r="E28" s="142"/>
      <c r="F28" s="142"/>
      <c r="G28" s="142"/>
    </row>
    <row r="29" spans="1:7" ht="38.25" customHeight="1" x14ac:dyDescent="0.25">
      <c r="A29" s="89" t="s">
        <v>313</v>
      </c>
      <c r="B29" s="159"/>
      <c r="C29" s="85" t="s">
        <v>323</v>
      </c>
      <c r="D29" s="1"/>
      <c r="E29" s="142"/>
      <c r="F29" s="142"/>
      <c r="G29" s="142"/>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row r="54" spans="1:7" x14ac:dyDescent="0.25">
      <c r="A54" s="1"/>
      <c r="B54" s="1"/>
      <c r="C54" s="1"/>
      <c r="D54" s="1"/>
      <c r="E54" s="1"/>
      <c r="F54" s="1"/>
      <c r="G54" s="1"/>
    </row>
    <row r="55" spans="1:7" x14ac:dyDescent="0.25">
      <c r="A55" s="1"/>
      <c r="B55" s="1"/>
      <c r="C55" s="1"/>
      <c r="D55" s="1"/>
      <c r="E55" s="1"/>
      <c r="F55" s="1"/>
      <c r="G55" s="1"/>
    </row>
    <row r="56" spans="1:7" x14ac:dyDescent="0.25">
      <c r="A56" s="1"/>
      <c r="B56" s="1"/>
      <c r="C56" s="1"/>
      <c r="D56" s="1"/>
      <c r="E56" s="1"/>
      <c r="F56" s="1"/>
      <c r="G56" s="1"/>
    </row>
    <row r="57" spans="1:7" x14ac:dyDescent="0.25">
      <c r="A57" s="1"/>
      <c r="B57" s="1"/>
      <c r="C57" s="1"/>
      <c r="D57" s="1"/>
      <c r="E57" s="1"/>
      <c r="F57" s="1"/>
      <c r="G57" s="1"/>
    </row>
    <row r="58" spans="1:7" x14ac:dyDescent="0.25">
      <c r="A58" s="1"/>
      <c r="B58" s="1"/>
      <c r="C58" s="1"/>
      <c r="D58" s="1"/>
      <c r="E58" s="1"/>
      <c r="F58" s="1"/>
      <c r="G58" s="1"/>
    </row>
    <row r="59" spans="1:7" x14ac:dyDescent="0.25">
      <c r="A59" s="1"/>
      <c r="B59" s="1"/>
      <c r="C59" s="1"/>
      <c r="D59" s="1"/>
      <c r="E59" s="1"/>
      <c r="F59" s="1"/>
      <c r="G59" s="1"/>
    </row>
    <row r="60" spans="1:7" x14ac:dyDescent="0.25">
      <c r="A60" s="1"/>
      <c r="B60" s="1"/>
      <c r="C60" s="1"/>
      <c r="D60" s="1"/>
      <c r="E60" s="1"/>
      <c r="F60" s="1"/>
      <c r="G60" s="1"/>
    </row>
    <row r="61" spans="1:7" x14ac:dyDescent="0.25">
      <c r="A61" s="1"/>
      <c r="B61" s="1"/>
      <c r="C61" s="1"/>
      <c r="D61" s="1"/>
      <c r="E61" s="1"/>
      <c r="F61" s="1"/>
      <c r="G61" s="1"/>
    </row>
    <row r="62" spans="1:7" x14ac:dyDescent="0.25">
      <c r="A62" s="1"/>
      <c r="B62" s="1"/>
      <c r="C62" s="1"/>
      <c r="D62" s="1"/>
      <c r="E62" s="1"/>
      <c r="F62" s="1"/>
      <c r="G62" s="1"/>
    </row>
    <row r="63" spans="1:7" x14ac:dyDescent="0.25">
      <c r="A63" s="1"/>
      <c r="B63" s="1"/>
      <c r="C63" s="1"/>
      <c r="D63" s="1"/>
      <c r="E63" s="1"/>
      <c r="F63" s="1"/>
      <c r="G63" s="1"/>
    </row>
    <row r="64" spans="1:7" x14ac:dyDescent="0.25">
      <c r="A64" s="1"/>
      <c r="B64" s="1"/>
      <c r="C64" s="1"/>
      <c r="D64" s="1"/>
      <c r="E64" s="1"/>
      <c r="F64" s="1"/>
      <c r="G64" s="1"/>
    </row>
    <row r="65" spans="1:7" x14ac:dyDescent="0.25">
      <c r="A65" s="1"/>
      <c r="B65" s="1"/>
      <c r="C65" s="1"/>
      <c r="D65" s="1"/>
      <c r="E65" s="1"/>
      <c r="F65" s="1"/>
      <c r="G65" s="1"/>
    </row>
    <row r="66" spans="1:7" x14ac:dyDescent="0.25">
      <c r="A66" s="1"/>
      <c r="B66" s="1"/>
      <c r="C66" s="1"/>
      <c r="D66" s="1"/>
      <c r="E66" s="1"/>
      <c r="F66" s="1"/>
      <c r="G66" s="1"/>
    </row>
    <row r="67" spans="1:7" x14ac:dyDescent="0.25">
      <c r="A67" s="1"/>
      <c r="B67" s="1"/>
      <c r="C67" s="1"/>
      <c r="D67" s="1"/>
      <c r="E67" s="1"/>
      <c r="F67" s="1"/>
      <c r="G67" s="1"/>
    </row>
    <row r="68" spans="1:7" x14ac:dyDescent="0.25">
      <c r="A68" s="1"/>
      <c r="B68" s="1"/>
      <c r="C68" s="1"/>
      <c r="D68" s="1"/>
      <c r="E68" s="1"/>
      <c r="F68" s="1"/>
      <c r="G68" s="1"/>
    </row>
    <row r="69" spans="1:7" x14ac:dyDescent="0.25">
      <c r="A69" s="1"/>
      <c r="B69" s="1"/>
      <c r="C69" s="1"/>
      <c r="D69" s="1"/>
      <c r="E69" s="1"/>
      <c r="F69" s="1"/>
      <c r="G69" s="1"/>
    </row>
    <row r="70" spans="1:7" x14ac:dyDescent="0.25">
      <c r="A70" s="1"/>
      <c r="B70" s="1"/>
      <c r="C70" s="1"/>
      <c r="D70" s="1"/>
      <c r="E70" s="1"/>
      <c r="F70" s="1"/>
      <c r="G70" s="1"/>
    </row>
    <row r="71" spans="1:7" x14ac:dyDescent="0.25">
      <c r="A71" s="1"/>
      <c r="B71" s="1"/>
      <c r="C71" s="1"/>
      <c r="D71" s="1"/>
      <c r="E71" s="1"/>
      <c r="F71" s="1"/>
      <c r="G71" s="1"/>
    </row>
    <row r="72" spans="1:7" x14ac:dyDescent="0.25">
      <c r="A72" s="1"/>
      <c r="B72" s="1"/>
      <c r="C72" s="1"/>
      <c r="D72" s="1"/>
      <c r="E72" s="1"/>
      <c r="F72" s="1"/>
      <c r="G72" s="1"/>
    </row>
    <row r="73" spans="1:7" x14ac:dyDescent="0.25">
      <c r="A73" s="1"/>
      <c r="B73" s="1"/>
      <c r="C73" s="1"/>
      <c r="D73" s="1"/>
      <c r="E73" s="1"/>
      <c r="F73" s="1"/>
      <c r="G73" s="1"/>
    </row>
    <row r="74" spans="1:7" x14ac:dyDescent="0.25">
      <c r="A74" s="1"/>
      <c r="B74" s="1"/>
      <c r="C74" s="1"/>
      <c r="D74" s="1"/>
      <c r="E74" s="1"/>
      <c r="F74" s="1"/>
      <c r="G74" s="1"/>
    </row>
    <row r="75" spans="1:7" x14ac:dyDescent="0.25">
      <c r="A75" s="1"/>
      <c r="B75" s="1"/>
      <c r="C75" s="1"/>
      <c r="D75" s="1"/>
      <c r="E75" s="1"/>
      <c r="F75" s="1"/>
      <c r="G75" s="1"/>
    </row>
    <row r="76" spans="1:7" x14ac:dyDescent="0.25">
      <c r="A76" s="1"/>
      <c r="B76" s="1"/>
      <c r="C76" s="1"/>
      <c r="D76" s="1"/>
      <c r="E76" s="1"/>
      <c r="F76" s="1"/>
      <c r="G76" s="1"/>
    </row>
    <row r="77" spans="1:7" x14ac:dyDescent="0.25">
      <c r="A77" s="1"/>
      <c r="B77" s="1"/>
      <c r="C77" s="1"/>
      <c r="D77" s="1"/>
      <c r="E77" s="1"/>
      <c r="F77" s="1"/>
      <c r="G77" s="1"/>
    </row>
    <row r="78" spans="1:7" x14ac:dyDescent="0.25">
      <c r="A78" s="1"/>
      <c r="B78" s="1"/>
      <c r="C78" s="1"/>
      <c r="D78" s="1"/>
      <c r="E78" s="1"/>
      <c r="F78" s="1"/>
      <c r="G78" s="1"/>
    </row>
    <row r="79" spans="1:7" x14ac:dyDescent="0.25">
      <c r="A79" s="1"/>
      <c r="B79" s="1"/>
      <c r="C79" s="1"/>
      <c r="D79" s="1"/>
      <c r="E79" s="1"/>
      <c r="F79" s="1"/>
      <c r="G79" s="1"/>
    </row>
    <row r="80" spans="1:7" x14ac:dyDescent="0.25">
      <c r="A80" s="1"/>
      <c r="B80" s="1"/>
      <c r="C80" s="1"/>
      <c r="D80" s="1"/>
      <c r="E80" s="1"/>
      <c r="F80" s="1"/>
      <c r="G80" s="1"/>
    </row>
    <row r="81" spans="1:7" x14ac:dyDescent="0.25">
      <c r="A81" s="1"/>
      <c r="B81" s="1"/>
      <c r="C81" s="1"/>
      <c r="D81" s="1"/>
      <c r="E81" s="1"/>
      <c r="F81" s="1"/>
      <c r="G81" s="1"/>
    </row>
    <row r="82" spans="1:7" x14ac:dyDescent="0.25">
      <c r="A82" s="1"/>
      <c r="B82" s="1"/>
      <c r="C82" s="1"/>
      <c r="D82" s="1"/>
      <c r="E82" s="1"/>
      <c r="F82" s="1"/>
      <c r="G82" s="1"/>
    </row>
    <row r="83" spans="1:7" x14ac:dyDescent="0.25">
      <c r="A83" s="1"/>
      <c r="B83" s="1"/>
      <c r="C83" s="1"/>
      <c r="D83" s="1"/>
      <c r="E83" s="1"/>
      <c r="F83" s="1"/>
      <c r="G83" s="1"/>
    </row>
    <row r="84" spans="1:7" x14ac:dyDescent="0.25">
      <c r="A84" s="1"/>
      <c r="B84" s="1"/>
      <c r="C84" s="1"/>
      <c r="D84" s="1"/>
      <c r="E84" s="1"/>
      <c r="F84" s="1"/>
      <c r="G84" s="1"/>
    </row>
    <row r="85" spans="1:7" x14ac:dyDescent="0.25">
      <c r="A85" s="1"/>
      <c r="B85" s="1"/>
      <c r="C85" s="1"/>
      <c r="D85" s="1"/>
      <c r="E85" s="1"/>
      <c r="F85" s="1"/>
      <c r="G85" s="1"/>
    </row>
    <row r="86" spans="1:7" x14ac:dyDescent="0.25">
      <c r="A86" s="1"/>
      <c r="B86" s="1"/>
      <c r="C86" s="1"/>
      <c r="D86" s="1"/>
      <c r="E86" s="1"/>
      <c r="F86" s="1"/>
      <c r="G86" s="1"/>
    </row>
    <row r="87" spans="1:7" x14ac:dyDescent="0.25">
      <c r="A87" s="1"/>
      <c r="B87" s="1"/>
      <c r="C87" s="1"/>
      <c r="D87" s="1"/>
      <c r="E87" s="1"/>
      <c r="F87" s="1"/>
      <c r="G87" s="1"/>
    </row>
    <row r="88" spans="1:7" x14ac:dyDescent="0.25">
      <c r="A88" s="1"/>
      <c r="B88" s="1"/>
      <c r="C88" s="1"/>
      <c r="D88" s="1"/>
      <c r="E88" s="1"/>
      <c r="F88" s="1"/>
      <c r="G88" s="1"/>
    </row>
    <row r="89" spans="1:7" x14ac:dyDescent="0.25">
      <c r="A89" s="1"/>
      <c r="B89" s="1"/>
      <c r="C89" s="1"/>
      <c r="D89" s="1"/>
      <c r="E89" s="1"/>
      <c r="F89" s="1"/>
      <c r="G89" s="1"/>
    </row>
    <row r="90" spans="1:7" x14ac:dyDescent="0.25">
      <c r="A90" s="1"/>
      <c r="B90" s="1"/>
      <c r="C90" s="1"/>
      <c r="D90" s="1"/>
      <c r="E90" s="1"/>
      <c r="F90" s="1"/>
      <c r="G90" s="1"/>
    </row>
    <row r="91" spans="1:7" x14ac:dyDescent="0.25">
      <c r="A91" s="1"/>
      <c r="B91" s="1"/>
      <c r="C91" s="1"/>
      <c r="D91" s="1"/>
      <c r="E91" s="1"/>
      <c r="F91" s="1"/>
      <c r="G91" s="1"/>
    </row>
    <row r="92" spans="1:7" x14ac:dyDescent="0.25">
      <c r="A92" s="1"/>
      <c r="B92" s="1"/>
      <c r="C92" s="1"/>
      <c r="D92" s="1"/>
      <c r="E92" s="1"/>
      <c r="F92" s="1"/>
      <c r="G92" s="1"/>
    </row>
    <row r="93" spans="1:7" x14ac:dyDescent="0.25">
      <c r="A93" s="1"/>
      <c r="B93" s="1"/>
      <c r="C93" s="1"/>
      <c r="D93" s="1"/>
      <c r="E93" s="1"/>
      <c r="F93" s="1"/>
      <c r="G93" s="1"/>
    </row>
    <row r="94" spans="1:7" x14ac:dyDescent="0.25">
      <c r="A94" s="1"/>
      <c r="B94" s="1"/>
      <c r="C94" s="1"/>
      <c r="D94" s="1"/>
      <c r="E94" s="1"/>
      <c r="F94" s="1"/>
      <c r="G94" s="1"/>
    </row>
    <row r="95" spans="1:7" x14ac:dyDescent="0.25">
      <c r="A95" s="1"/>
      <c r="B95" s="1"/>
      <c r="C95" s="1"/>
      <c r="D95" s="1"/>
      <c r="E95" s="1"/>
      <c r="F95" s="1"/>
      <c r="G95" s="1"/>
    </row>
    <row r="96" spans="1:7" x14ac:dyDescent="0.25">
      <c r="A96" s="1"/>
      <c r="B96" s="1"/>
      <c r="C96" s="1"/>
      <c r="D96" s="1"/>
      <c r="E96" s="1"/>
      <c r="F96" s="1"/>
      <c r="G96" s="1"/>
    </row>
    <row r="97" spans="1:7" x14ac:dyDescent="0.25">
      <c r="A97" s="1"/>
      <c r="B97" s="1"/>
      <c r="C97" s="1"/>
      <c r="D97" s="1"/>
      <c r="E97" s="1"/>
      <c r="F97" s="1"/>
      <c r="G97" s="1"/>
    </row>
    <row r="98" spans="1:7" x14ac:dyDescent="0.25">
      <c r="A98" s="1"/>
      <c r="B98" s="1"/>
      <c r="C98" s="1"/>
      <c r="D98" s="1"/>
      <c r="E98" s="1"/>
      <c r="F98" s="1"/>
      <c r="G98" s="1"/>
    </row>
    <row r="99" spans="1:7" x14ac:dyDescent="0.25">
      <c r="A99" s="1"/>
      <c r="B99" s="1"/>
      <c r="C99" s="1"/>
      <c r="D99" s="1"/>
      <c r="E99" s="1"/>
      <c r="F99" s="1"/>
      <c r="G99" s="1"/>
    </row>
    <row r="100" spans="1:7" x14ac:dyDescent="0.25">
      <c r="A100" s="1"/>
      <c r="B100" s="1"/>
      <c r="C100" s="1"/>
      <c r="D100" s="1"/>
      <c r="E100" s="1"/>
      <c r="F100" s="1"/>
      <c r="G100" s="1"/>
    </row>
    <row r="101" spans="1:7" x14ac:dyDescent="0.25">
      <c r="A101" s="1"/>
      <c r="B101" s="1"/>
      <c r="C101" s="1"/>
      <c r="D101" s="1"/>
      <c r="E101" s="1"/>
      <c r="F101" s="1"/>
      <c r="G101" s="1"/>
    </row>
    <row r="102" spans="1:7" x14ac:dyDescent="0.25">
      <c r="A102" s="1"/>
      <c r="B102" s="1"/>
      <c r="C102" s="1"/>
      <c r="D102" s="1"/>
      <c r="E102" s="1"/>
      <c r="F102" s="1"/>
      <c r="G102" s="1"/>
    </row>
    <row r="103" spans="1:7" x14ac:dyDescent="0.25">
      <c r="A103" s="1"/>
      <c r="B103" s="1"/>
      <c r="C103" s="1"/>
      <c r="D103" s="1"/>
      <c r="E103" s="1"/>
      <c r="F103" s="1"/>
      <c r="G103" s="1"/>
    </row>
    <row r="104" spans="1:7" x14ac:dyDescent="0.25">
      <c r="A104" s="1"/>
      <c r="B104" s="1"/>
      <c r="C104" s="1"/>
      <c r="D104" s="1"/>
      <c r="E104" s="1"/>
      <c r="F104" s="1"/>
      <c r="G104" s="1"/>
    </row>
    <row r="105" spans="1:7" x14ac:dyDescent="0.25">
      <c r="A105" s="1"/>
      <c r="B105" s="1"/>
      <c r="C105" s="1"/>
      <c r="D105" s="1"/>
      <c r="E105" s="1"/>
      <c r="F105" s="1"/>
      <c r="G105" s="1"/>
    </row>
    <row r="106" spans="1:7" x14ac:dyDescent="0.25">
      <c r="A106" s="1"/>
      <c r="B106" s="1"/>
      <c r="C106" s="1"/>
      <c r="D106" s="1"/>
      <c r="E106" s="1"/>
      <c r="F106" s="1"/>
      <c r="G106" s="1"/>
    </row>
    <row r="107" spans="1:7" x14ac:dyDescent="0.25">
      <c r="A107" s="1"/>
      <c r="B107" s="1"/>
      <c r="C107" s="1"/>
      <c r="D107" s="1"/>
      <c r="E107" s="1"/>
      <c r="F107" s="1"/>
      <c r="G107" s="1"/>
    </row>
    <row r="108" spans="1:7" x14ac:dyDescent="0.25">
      <c r="A108" s="1"/>
      <c r="B108" s="1"/>
      <c r="C108" s="1"/>
      <c r="D108" s="1"/>
      <c r="E108" s="1"/>
      <c r="F108" s="1"/>
      <c r="G108" s="1"/>
    </row>
    <row r="109" spans="1:7" x14ac:dyDescent="0.25">
      <c r="A109" s="1"/>
      <c r="B109" s="1"/>
      <c r="C109" s="1"/>
      <c r="D109" s="1"/>
      <c r="E109" s="1"/>
      <c r="F109" s="1"/>
      <c r="G109" s="1"/>
    </row>
    <row r="110" spans="1:7" x14ac:dyDescent="0.25">
      <c r="A110" s="1"/>
      <c r="B110" s="1"/>
      <c r="C110" s="1"/>
      <c r="D110" s="1"/>
      <c r="E110" s="1"/>
      <c r="F110" s="1"/>
      <c r="G110" s="1"/>
    </row>
    <row r="111" spans="1:7" x14ac:dyDescent="0.25">
      <c r="A111" s="1"/>
      <c r="B111" s="1"/>
      <c r="C111" s="1"/>
      <c r="D111" s="1"/>
      <c r="E111" s="1"/>
      <c r="F111" s="1"/>
      <c r="G111" s="1"/>
    </row>
    <row r="112" spans="1:7" x14ac:dyDescent="0.25">
      <c r="A112" s="1"/>
      <c r="B112" s="1"/>
      <c r="C112" s="1"/>
      <c r="D112" s="1"/>
      <c r="E112" s="1"/>
      <c r="F112" s="1"/>
      <c r="G112" s="1"/>
    </row>
    <row r="113" spans="1:7" x14ac:dyDescent="0.25">
      <c r="A113" s="1"/>
      <c r="B113" s="1"/>
      <c r="C113" s="1"/>
      <c r="D113" s="1"/>
      <c r="E113" s="1"/>
      <c r="F113" s="1"/>
      <c r="G113" s="1"/>
    </row>
    <row r="114" spans="1:7" x14ac:dyDescent="0.25">
      <c r="A114" s="1"/>
      <c r="B114" s="1"/>
      <c r="C114" s="1"/>
      <c r="D114" s="1"/>
      <c r="E114" s="1"/>
      <c r="F114" s="1"/>
      <c r="G114" s="1"/>
    </row>
    <row r="115" spans="1:7" x14ac:dyDescent="0.25">
      <c r="A115" s="1"/>
      <c r="B115" s="1"/>
      <c r="C115" s="1"/>
      <c r="D115" s="1"/>
      <c r="E115" s="1"/>
      <c r="F115" s="1"/>
      <c r="G115" s="1"/>
    </row>
    <row r="116" spans="1:7" x14ac:dyDescent="0.25">
      <c r="A116" s="1"/>
      <c r="B116" s="1"/>
      <c r="C116" s="1"/>
      <c r="D116" s="1"/>
      <c r="E116" s="1"/>
      <c r="F116" s="1"/>
      <c r="G116" s="1"/>
    </row>
    <row r="117" spans="1:7" x14ac:dyDescent="0.25">
      <c r="A117" s="1"/>
      <c r="B117" s="1"/>
      <c r="C117" s="1"/>
      <c r="D117" s="1"/>
      <c r="E117" s="1"/>
      <c r="F117" s="1"/>
      <c r="G117" s="1"/>
    </row>
    <row r="118" spans="1:7" x14ac:dyDescent="0.25">
      <c r="A118" s="1"/>
      <c r="B118" s="1"/>
      <c r="C118" s="1"/>
      <c r="D118" s="1"/>
      <c r="E118" s="1"/>
      <c r="F118" s="1"/>
      <c r="G118" s="1"/>
    </row>
    <row r="119" spans="1:7" x14ac:dyDescent="0.25">
      <c r="A119" s="1"/>
      <c r="B119" s="1"/>
      <c r="C119" s="1"/>
      <c r="D119" s="1"/>
      <c r="E119" s="1"/>
      <c r="F119" s="1"/>
      <c r="G119" s="1"/>
    </row>
    <row r="120" spans="1:7" x14ac:dyDescent="0.25">
      <c r="A120" s="1"/>
      <c r="B120" s="1"/>
      <c r="C120" s="1"/>
      <c r="D120" s="1"/>
      <c r="E120" s="1"/>
      <c r="F120" s="1"/>
      <c r="G120" s="1"/>
    </row>
    <row r="121" spans="1:7" x14ac:dyDescent="0.25">
      <c r="A121" s="1"/>
      <c r="B121" s="1"/>
      <c r="C121" s="1"/>
      <c r="D121" s="1"/>
      <c r="E121" s="1"/>
      <c r="F121" s="1"/>
      <c r="G121" s="1"/>
    </row>
    <row r="122" spans="1:7" x14ac:dyDescent="0.25">
      <c r="A122" s="1"/>
      <c r="B122" s="1"/>
      <c r="C122" s="1"/>
      <c r="D122" s="1"/>
      <c r="E122" s="1"/>
      <c r="F122" s="1"/>
      <c r="G122" s="1"/>
    </row>
    <row r="123" spans="1:7" x14ac:dyDescent="0.25">
      <c r="A123" s="1"/>
      <c r="B123" s="1"/>
      <c r="C123" s="1"/>
      <c r="D123" s="1"/>
      <c r="E123" s="1"/>
      <c r="F123" s="1"/>
      <c r="G123" s="1"/>
    </row>
    <row r="124" spans="1:7" x14ac:dyDescent="0.25">
      <c r="A124" s="1"/>
      <c r="B124" s="1"/>
      <c r="C124" s="1"/>
      <c r="D124" s="1"/>
      <c r="E124" s="1"/>
      <c r="F124" s="1"/>
      <c r="G124" s="1"/>
    </row>
    <row r="125" spans="1:7" x14ac:dyDescent="0.25">
      <c r="A125" s="1"/>
      <c r="B125" s="1"/>
      <c r="C125" s="1"/>
      <c r="D125" s="1"/>
      <c r="E125" s="1"/>
      <c r="F125" s="1"/>
      <c r="G125" s="1"/>
    </row>
    <row r="126" spans="1:7" x14ac:dyDescent="0.25">
      <c r="A126" s="1"/>
      <c r="B126" s="1"/>
      <c r="C126" s="1"/>
      <c r="D126" s="1"/>
      <c r="E126" s="1"/>
      <c r="F126" s="1"/>
      <c r="G126" s="1"/>
    </row>
    <row r="127" spans="1:7" x14ac:dyDescent="0.25">
      <c r="A127" s="1"/>
      <c r="B127" s="1"/>
      <c r="C127" s="1"/>
      <c r="D127" s="1"/>
      <c r="E127" s="1"/>
      <c r="F127" s="1"/>
      <c r="G127" s="1"/>
    </row>
    <row r="128" spans="1:7" x14ac:dyDescent="0.25">
      <c r="A128" s="1"/>
      <c r="B128" s="1"/>
      <c r="C128" s="1"/>
      <c r="D128" s="1"/>
      <c r="E128" s="1"/>
      <c r="F128" s="1"/>
      <c r="G128" s="1"/>
    </row>
    <row r="129" spans="1:7" x14ac:dyDescent="0.25">
      <c r="A129" s="1"/>
      <c r="B129" s="1"/>
      <c r="C129" s="1"/>
      <c r="D129" s="1"/>
      <c r="E129" s="1"/>
      <c r="F129" s="1"/>
      <c r="G129" s="1"/>
    </row>
    <row r="130" spans="1:7" x14ac:dyDescent="0.25">
      <c r="A130" s="1"/>
      <c r="B130" s="1"/>
      <c r="C130" s="1"/>
      <c r="D130" s="1"/>
      <c r="E130" s="1"/>
      <c r="F130" s="1"/>
      <c r="G130" s="1"/>
    </row>
    <row r="131" spans="1:7" x14ac:dyDescent="0.25">
      <c r="A131" s="1"/>
      <c r="B131" s="1"/>
      <c r="C131" s="1"/>
      <c r="D131" s="1"/>
      <c r="E131" s="1"/>
    </row>
    <row r="132" spans="1:7" x14ac:dyDescent="0.25">
      <c r="A132" s="1"/>
      <c r="B132" s="1"/>
      <c r="C132" s="1"/>
      <c r="D132" s="1"/>
      <c r="E132" s="1"/>
    </row>
    <row r="133" spans="1:7" x14ac:dyDescent="0.25">
      <c r="A133" s="1"/>
      <c r="B133" s="1"/>
      <c r="C133" s="1"/>
      <c r="D133" s="1"/>
      <c r="E133" s="1"/>
    </row>
    <row r="134" spans="1:7" x14ac:dyDescent="0.25">
      <c r="A134" s="1"/>
      <c r="B134" s="1"/>
      <c r="C134" s="1"/>
      <c r="D134" s="1"/>
      <c r="E134" s="1"/>
    </row>
  </sheetData>
  <sheetProtection sheet="1" objects="1" scenarios="1"/>
  <mergeCells count="29">
    <mergeCell ref="B21:B23"/>
    <mergeCell ref="B24:C24"/>
    <mergeCell ref="B25:B27"/>
    <mergeCell ref="B28:B29"/>
    <mergeCell ref="B7:C7"/>
    <mergeCell ref="B8:C8"/>
    <mergeCell ref="B9:C9"/>
    <mergeCell ref="B10:C10"/>
    <mergeCell ref="B11:C11"/>
    <mergeCell ref="B12:C12"/>
    <mergeCell ref="B13:C13"/>
    <mergeCell ref="B14:C14"/>
    <mergeCell ref="B15:C15"/>
    <mergeCell ref="B16:B20"/>
    <mergeCell ref="A13:A14"/>
    <mergeCell ref="A5:C5"/>
    <mergeCell ref="A1:C1"/>
    <mergeCell ref="E1:G1"/>
    <mergeCell ref="E2:E3"/>
    <mergeCell ref="F2:G3"/>
    <mergeCell ref="E5:G5"/>
    <mergeCell ref="B2:C2"/>
    <mergeCell ref="B3:C3"/>
    <mergeCell ref="A6:C6"/>
    <mergeCell ref="E23:G29"/>
    <mergeCell ref="F7:G9"/>
    <mergeCell ref="F11:G13"/>
    <mergeCell ref="F15:G20"/>
    <mergeCell ref="E6:G6"/>
  </mergeCells>
  <pageMargins left="0.7" right="0.46" top="0.75" bottom="0.75" header="0.3" footer="0.3"/>
  <pageSetup orientation="portrait" r:id="rId1"/>
  <colBreaks count="1" manualBreakCount="1">
    <brk id="7" max="13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110</vt:i4>
      </vt:variant>
    </vt:vector>
  </HeadingPairs>
  <TitlesOfParts>
    <vt:vector size="114" baseType="lpstr">
      <vt:lpstr>master</vt:lpstr>
      <vt:lpstr>Form</vt:lpstr>
      <vt:lpstr>Report</vt:lpstr>
      <vt:lpstr>Instructions</vt:lpstr>
      <vt:lpstr>achham</vt:lpstr>
      <vt:lpstr>AGE</vt:lpstr>
      <vt:lpstr>age_vars</vt:lpstr>
      <vt:lpstr>arghakhanchi</vt:lpstr>
      <vt:lpstr>baglung</vt:lpstr>
      <vt:lpstr>baitadi</vt:lpstr>
      <vt:lpstr>bajhang</vt:lpstr>
      <vt:lpstr>bajura</vt:lpstr>
      <vt:lpstr>banke</vt:lpstr>
      <vt:lpstr>bara</vt:lpstr>
      <vt:lpstr>bardiya</vt:lpstr>
      <vt:lpstr>bhaktapur</vt:lpstr>
      <vt:lpstr>bhojpur</vt:lpstr>
      <vt:lpstr>chitwan</vt:lpstr>
      <vt:lpstr>Cholera</vt:lpstr>
      <vt:lpstr>dadeldhura</vt:lpstr>
      <vt:lpstr>dailekh</vt:lpstr>
      <vt:lpstr>dang</vt:lpstr>
      <vt:lpstr>darchula</vt:lpstr>
      <vt:lpstr>Dengue</vt:lpstr>
      <vt:lpstr>dhading</vt:lpstr>
      <vt:lpstr>dhankuta</vt:lpstr>
      <vt:lpstr>dhanusha</vt:lpstr>
      <vt:lpstr>Diag_Cholera</vt:lpstr>
      <vt:lpstr>Diag_Dengue</vt:lpstr>
      <vt:lpstr>Diag_Kalaazar</vt:lpstr>
      <vt:lpstr>Diag_MalariaFalciparum</vt:lpstr>
      <vt:lpstr>Diag_MalariaVivax</vt:lpstr>
      <vt:lpstr>Diag_NA</vt:lpstr>
      <vt:lpstr>Diag_Other</vt:lpstr>
      <vt:lpstr>diagnosis</vt:lpstr>
      <vt:lpstr>disease</vt:lpstr>
      <vt:lpstr>districts</vt:lpstr>
      <vt:lpstr>dolakha</vt:lpstr>
      <vt:lpstr>dolpa</vt:lpstr>
      <vt:lpstr>doti</vt:lpstr>
      <vt:lpstr>gorkha</vt:lpstr>
      <vt:lpstr>gulmi</vt:lpstr>
      <vt:lpstr>humla</vt:lpstr>
      <vt:lpstr>ilam</vt:lpstr>
      <vt:lpstr>jajarkot</vt:lpstr>
      <vt:lpstr>jhapa</vt:lpstr>
      <vt:lpstr>jumla</vt:lpstr>
      <vt:lpstr>kailali</vt:lpstr>
      <vt:lpstr>Kalaazar</vt:lpstr>
      <vt:lpstr>kalikot</vt:lpstr>
      <vt:lpstr>kanchanpur</vt:lpstr>
      <vt:lpstr>kapilbastu</vt:lpstr>
      <vt:lpstr>kaski</vt:lpstr>
      <vt:lpstr>kathmandu</vt:lpstr>
      <vt:lpstr>kavrepalanchok</vt:lpstr>
      <vt:lpstr>khotang</vt:lpstr>
      <vt:lpstr>labreport</vt:lpstr>
      <vt:lpstr>labresult</vt:lpstr>
      <vt:lpstr>lalitpur</vt:lpstr>
      <vt:lpstr>lamjung</vt:lpstr>
      <vt:lpstr>mahottari</vt:lpstr>
      <vt:lpstr>makawanpur</vt:lpstr>
      <vt:lpstr>MalariaFalciparum</vt:lpstr>
      <vt:lpstr>MalariaVivax</vt:lpstr>
      <vt:lpstr>manang</vt:lpstr>
      <vt:lpstr>Method_NA</vt:lpstr>
      <vt:lpstr>morang</vt:lpstr>
      <vt:lpstr>mugu</vt:lpstr>
      <vt:lpstr>mustang</vt:lpstr>
      <vt:lpstr>myagdi</vt:lpstr>
      <vt:lpstr>NA</vt:lpstr>
      <vt:lpstr>nawalparasi</vt:lpstr>
      <vt:lpstr>nawalparasi_east</vt:lpstr>
      <vt:lpstr>nuwakot</vt:lpstr>
      <vt:lpstr>okhaldhunga</vt:lpstr>
      <vt:lpstr>Other</vt:lpstr>
      <vt:lpstr>outcome</vt:lpstr>
      <vt:lpstr>palpa</vt:lpstr>
      <vt:lpstr>panchthar</vt:lpstr>
      <vt:lpstr>parbat</vt:lpstr>
      <vt:lpstr>parsa</vt:lpstr>
      <vt:lpstr>Instructions!Print_Area</vt:lpstr>
      <vt:lpstr>Report!Print_Area</vt:lpstr>
      <vt:lpstr>provinces</vt:lpstr>
      <vt:lpstr>pyuthan</vt:lpstr>
      <vt:lpstr>ramechhap</vt:lpstr>
      <vt:lpstr>rasuwa</vt:lpstr>
      <vt:lpstr>rautahat</vt:lpstr>
      <vt:lpstr>Result_Both</vt:lpstr>
      <vt:lpstr>Result_Confirm</vt:lpstr>
      <vt:lpstr>rolpa</vt:lpstr>
      <vt:lpstr>rukum</vt:lpstr>
      <vt:lpstr>rukum_west</vt:lpstr>
      <vt:lpstr>rupandehi</vt:lpstr>
      <vt:lpstr>salyan</vt:lpstr>
      <vt:lpstr>sankhuwasabha</vt:lpstr>
      <vt:lpstr>saptari</vt:lpstr>
      <vt:lpstr>sarlahi</vt:lpstr>
      <vt:lpstr>sex</vt:lpstr>
      <vt:lpstr>sindhuli</vt:lpstr>
      <vt:lpstr>sindhupalchok</vt:lpstr>
      <vt:lpstr>siraha</vt:lpstr>
      <vt:lpstr>sites</vt:lpstr>
      <vt:lpstr>solukhumbu</vt:lpstr>
      <vt:lpstr>sunsari</vt:lpstr>
      <vt:lpstr>surkhet</vt:lpstr>
      <vt:lpstr>syangja</vt:lpstr>
      <vt:lpstr>tanahu</vt:lpstr>
      <vt:lpstr>taplejung</vt:lpstr>
      <vt:lpstr>terhathum</vt:lpstr>
      <vt:lpstr>type</vt:lpstr>
      <vt:lpstr>udaypur</vt:lpstr>
      <vt:lpstr>wards</vt:lpstr>
      <vt:lpstr>weeks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Bhandari, Suresh</cp:lastModifiedBy>
  <cp:lastPrinted>2019-08-23T02:25:43Z</cp:lastPrinted>
  <dcterms:created xsi:type="dcterms:W3CDTF">2006-09-16T00:00:00Z</dcterms:created>
  <dcterms:modified xsi:type="dcterms:W3CDTF">2019-08-23T07:59:51Z</dcterms:modified>
</cp:coreProperties>
</file>